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Бел 26,1" sheetId="1" r:id="rId1"/>
  </sheets>
  <calcPr calcId="145621"/>
</workbook>
</file>

<file path=xl/calcChain.xml><?xml version="1.0" encoding="utf-8"?>
<calcChain xmlns="http://schemas.openxmlformats.org/spreadsheetml/2006/main">
  <c r="G219" i="1" l="1"/>
  <c r="G218" i="1"/>
  <c r="G217" i="1"/>
  <c r="G209" i="1"/>
  <c r="G195" i="1"/>
  <c r="G194" i="1"/>
  <c r="G193" i="1"/>
  <c r="G191" i="1"/>
  <c r="G190" i="1"/>
  <c r="G189" i="1"/>
  <c r="G188" i="1"/>
  <c r="G187" i="1"/>
  <c r="G186" i="1"/>
  <c r="G185" i="1"/>
  <c r="G184" i="1"/>
  <c r="G183" i="1"/>
  <c r="G196" i="1" s="1"/>
  <c r="G177" i="1"/>
  <c r="G161" i="1"/>
  <c r="G148" i="1"/>
  <c r="I122" i="1"/>
  <c r="J97" i="1"/>
  <c r="G70" i="1"/>
  <c r="G66" i="1"/>
  <c r="G34" i="1"/>
</calcChain>
</file>

<file path=xl/sharedStrings.xml><?xml version="1.0" encoding="utf-8"?>
<sst xmlns="http://schemas.openxmlformats.org/spreadsheetml/2006/main" count="380" uniqueCount="194">
  <si>
    <t>Отчет о выполненных работах и списании материалов в жилом доме по адресу Беляева 26/1</t>
  </si>
  <si>
    <t>Февраль 2018г.</t>
  </si>
  <si>
    <t>Вид работ, объем</t>
  </si>
  <si>
    <t>Наименование материала</t>
  </si>
  <si>
    <t>Ед. изм.</t>
  </si>
  <si>
    <t>Цена</t>
  </si>
  <si>
    <t>Кол-во</t>
  </si>
  <si>
    <t>Сумма</t>
  </si>
  <si>
    <t>Замена стояка ХВ в кв 605 через перекрытие вверх и вниз. (кв. 505 и 705 Труба ф32 мм 4 м</t>
  </si>
  <si>
    <t xml:space="preserve">Лен </t>
  </si>
  <si>
    <t>кг</t>
  </si>
  <si>
    <t>Сгон вн/нр рез 1*</t>
  </si>
  <si>
    <t>шт</t>
  </si>
  <si>
    <t>Муфта 32</t>
  </si>
  <si>
    <t>Муфта н/р 32х1*</t>
  </si>
  <si>
    <t>Труба PN20 д32 полипр</t>
  </si>
  <si>
    <t>м</t>
  </si>
  <si>
    <t>Тройник перех. 32х20</t>
  </si>
  <si>
    <t>Угольник н/р 20х1/2*</t>
  </si>
  <si>
    <t>Футорка 1 1/4*х1*</t>
  </si>
  <si>
    <t>эл. Соединения вн 1 1/4</t>
  </si>
  <si>
    <t>Замена стояка канализации в кв. 705 через перекрытие в кв. 605. Труба ф110 3 м</t>
  </si>
  <si>
    <t>Компенсатор учетвер 100</t>
  </si>
  <si>
    <t>Муфта ремонт. Д 110</t>
  </si>
  <si>
    <t xml:space="preserve">Переход пластик д 110 на чугун </t>
  </si>
  <si>
    <t xml:space="preserve">Переход резин д 110х124 </t>
  </si>
  <si>
    <t>Труба д 110-2 м</t>
  </si>
  <si>
    <t>Труба д110-1 м</t>
  </si>
  <si>
    <t>Хомут с шурупом 4* (102х115)</t>
  </si>
  <si>
    <t>Замена стояка канализации в кв. 605 через перекрытие в кв. 505. Труба ф110 мм 3 м</t>
  </si>
  <si>
    <t>Муфта ремонт д110</t>
  </si>
  <si>
    <t>круг по метал 150х1,6</t>
  </si>
  <si>
    <t>переход резин д110х124</t>
  </si>
  <si>
    <t>Труба для внутр канал 110х2000</t>
  </si>
  <si>
    <t>Тройник д110х110х90</t>
  </si>
  <si>
    <t>Труба д110-0,25м</t>
  </si>
  <si>
    <t>Хомут метал 4*(107-112)</t>
  </si>
  <si>
    <t>Патрубок компенсац. Д110</t>
  </si>
  <si>
    <t>переходник на чуг труб. 110/123</t>
  </si>
  <si>
    <t>ИТОГО</t>
  </si>
  <si>
    <t>март 2018г.</t>
  </si>
  <si>
    <t xml:space="preserve">Наименование материала </t>
  </si>
  <si>
    <t>Ед.изм.</t>
  </si>
  <si>
    <t>Замена лежака канализации в ТП под кв. 7 - 5м</t>
  </si>
  <si>
    <t>Труба для внутр. Канализации 110х2000</t>
  </si>
  <si>
    <t>Шт</t>
  </si>
  <si>
    <t>Хомут метал. 4"(*107-112)</t>
  </si>
  <si>
    <t>Отвод Ду 110х45*</t>
  </si>
  <si>
    <t>Отвод Ду 110х90*</t>
  </si>
  <si>
    <t>Переходник на чуг. Труб. 110/123</t>
  </si>
  <si>
    <t>Ревизия с крышкой Ду 100</t>
  </si>
  <si>
    <t>Труба для внутр. 
Канал. 110х1000</t>
  </si>
  <si>
    <t>Труба для внутр. 
Канализ. 110х500</t>
  </si>
  <si>
    <t>Замена участка 
стояка канал. В кв. 505- 2 м</t>
  </si>
  <si>
    <t>Труба д. 110- 2м</t>
  </si>
  <si>
    <t>Смена замка на 
двери входа в 
ТП- 1 шт.</t>
  </si>
  <si>
    <t>Замок навесной 
305 F</t>
  </si>
  <si>
    <t>Смена  замка на 
двери в мусорокам.- 1 шт.</t>
  </si>
  <si>
    <t>Замок навесной 
305F</t>
  </si>
  <si>
    <t>ИТОГО:</t>
  </si>
  <si>
    <t>Приборы КИП</t>
  </si>
  <si>
    <t>Комплект термосопротивлений КТСП L60</t>
  </si>
  <si>
    <t xml:space="preserve">Блок питания 24в к датчикам давления </t>
  </si>
  <si>
    <t>Датчик давления 4-20мА 1,0 мПа</t>
  </si>
  <si>
    <t>ВСЕГО:</t>
  </si>
  <si>
    <t xml:space="preserve">                            О выполненных работах и списании материалов в жилом доме по адресу: Беляева 26/1</t>
  </si>
  <si>
    <t>Апрель 2018г. г.</t>
  </si>
  <si>
    <t>Обоснование № 191 от 2000г</t>
  </si>
  <si>
    <t>Норма</t>
  </si>
  <si>
    <t>№счета</t>
  </si>
  <si>
    <t xml:space="preserve">Стоимость работ </t>
  </si>
  <si>
    <t>Замена участка теплового ввода в Т.П</t>
  </si>
  <si>
    <t>Труба Ф 89мм</t>
  </si>
  <si>
    <t>М</t>
  </si>
  <si>
    <t>Отвод Ф 89</t>
  </si>
  <si>
    <t xml:space="preserve">Карбид </t>
  </si>
  <si>
    <t>Кг</t>
  </si>
  <si>
    <t>Проволока</t>
  </si>
  <si>
    <t>Кислород</t>
  </si>
  <si>
    <t>м3</t>
  </si>
  <si>
    <t>Замена стояка хол. Воды и стояка канализ. Кв. 805.</t>
  </si>
  <si>
    <t>Труба Ф 32мм полипроп.</t>
  </si>
  <si>
    <t xml:space="preserve">Футорка ф 1" 1/4(нар. Вн.) </t>
  </si>
  <si>
    <t>Муфта 32х1 нар.  Рез.</t>
  </si>
  <si>
    <t>Американка вн (нр. Рез. Ф1)</t>
  </si>
  <si>
    <t>Тройник перех. 32*-20</t>
  </si>
  <si>
    <t>Труба PN20 д.20 стекл.</t>
  </si>
  <si>
    <t>Хомут Ф 3/4 (метал.) 25-28</t>
  </si>
  <si>
    <t>Труба Ф110мм L1м</t>
  </si>
  <si>
    <t>Муфта 20х1/2" нар.р.</t>
  </si>
  <si>
    <t>Труба Ф110мм L250</t>
  </si>
  <si>
    <t>Труба Ф110мм L500</t>
  </si>
  <si>
    <t>Патрубок компенсадФ110</t>
  </si>
  <si>
    <t>Хомут метал. 4" (107-112)</t>
  </si>
  <si>
    <t xml:space="preserve">Побелка деревьев </t>
  </si>
  <si>
    <t xml:space="preserve">Известь паста </t>
  </si>
  <si>
    <t>Итого:</t>
  </si>
  <si>
    <t>Акт № 18</t>
  </si>
  <si>
    <t>О выполненных работах и списании материалов в жилом доме по адресу: Беляева 26/1</t>
  </si>
  <si>
    <t>май 2018 г</t>
  </si>
  <si>
    <t>Обоснование пол№139</t>
  </si>
  <si>
    <t>Чел/час</t>
  </si>
  <si>
    <t>Замена участка ливневки в ТП</t>
  </si>
  <si>
    <t>Переход на чуг трубу 110/123</t>
  </si>
  <si>
    <t>Отвод ДУ 100*45</t>
  </si>
  <si>
    <t>хомут мет 4* (107-112)</t>
  </si>
  <si>
    <t>труба для внутр канализ 110*500</t>
  </si>
  <si>
    <t>шпилька м6*1000</t>
  </si>
  <si>
    <t>вывод поливочного крана из ТП</t>
  </si>
  <si>
    <t>тройник 20</t>
  </si>
  <si>
    <t>тройник н/р 20*1/2*</t>
  </si>
  <si>
    <t>труба PN 20 полипр</t>
  </si>
  <si>
    <t>угольник 90 L20</t>
  </si>
  <si>
    <t>угольник вн/р 20*1/2</t>
  </si>
  <si>
    <t>муфта 20</t>
  </si>
  <si>
    <t>кран водоразборный 1/2*</t>
  </si>
  <si>
    <t>Кран шар ДУ 15 г/г</t>
  </si>
  <si>
    <t>Замена сбросных кранов в ТП</t>
  </si>
  <si>
    <t>кран шар ДУ 15 г/г</t>
  </si>
  <si>
    <t xml:space="preserve">шт </t>
  </si>
  <si>
    <t>Инженер участка: ___________В.А. Комаренко                                                  Инициативная группа:_________________________</t>
  </si>
  <si>
    <t>Мастер участка: ____________М.Н. Харсеева</t>
  </si>
  <si>
    <t>Акт № 3</t>
  </si>
  <si>
    <t>июнь 2018 г</t>
  </si>
  <si>
    <t>Замена задвижек в РУ (под кв. 1,2) 10 шт</t>
  </si>
  <si>
    <t>Кран шар LD КШЦФ ст 20 Ду 50 Ру 4,0 Мпа</t>
  </si>
  <si>
    <t>Кран шар LD КШЦФ ст 20 Ду 80/70 Ру 1,6 Мпа</t>
  </si>
  <si>
    <t>Болт М16*100</t>
  </si>
  <si>
    <t xml:space="preserve">Гайка </t>
  </si>
  <si>
    <t xml:space="preserve">шайба </t>
  </si>
  <si>
    <t>Пластина резин рул. ТМКЩ 4 мм(3000*800)</t>
  </si>
  <si>
    <t xml:space="preserve">Замена кранов в РУ (под кв. 1,2) 5 шт </t>
  </si>
  <si>
    <t>Кран шар ДУ20 г/г</t>
  </si>
  <si>
    <t>Смена ламп (1 этаж около лифта и общий коридор) 4 шт</t>
  </si>
  <si>
    <t>лампа эл 60 Вт</t>
  </si>
  <si>
    <t>смена патронов (1 этаж общий коридор) 3 шт</t>
  </si>
  <si>
    <t>патрон керам. Е27</t>
  </si>
  <si>
    <t>июль 2018 г</t>
  </si>
  <si>
    <t>Ревизия поэт щитка 9 эт кв 155</t>
  </si>
  <si>
    <t>DIN-рейка 200 мм цинк</t>
  </si>
  <si>
    <t>Смена ламп на л/кл 8 эт-1 шт, 4 эт-1 шт, 3 эт-1 шт, 2 эт-1 шт, 1 эт-1 шт (5 шт)</t>
  </si>
  <si>
    <t>Лампа эл. 60 Вт</t>
  </si>
  <si>
    <t>Изолента ПВХ</t>
  </si>
  <si>
    <t>Обработка ТП после забоя дворовой канализации 120 м2</t>
  </si>
  <si>
    <t>известь хлорная</t>
  </si>
  <si>
    <t>пломбирование задвижек в Ру 2 шт, конус 1 шт (под кв. 1-2)</t>
  </si>
  <si>
    <t xml:space="preserve">проволока пломбир. </t>
  </si>
  <si>
    <t xml:space="preserve">сентябрь </t>
  </si>
  <si>
    <t>Замена аварийного участка стояка канализации  в кв. 206</t>
  </si>
  <si>
    <t>Муфта ремонт. Д110</t>
  </si>
  <si>
    <t>Переход д125-110</t>
  </si>
  <si>
    <t>Труба для внутрен канализ 110*1000</t>
  </si>
  <si>
    <t>Хомут метал 4* (107-112)</t>
  </si>
  <si>
    <t>Круг 230*2,5*22</t>
  </si>
  <si>
    <t>Смена ламп на л/кл 9 шт9эт-4 шт, 8эт-2 шт,7 эт-6 шт,6 эт-8 шт, 5 эт-4 шт, 4 эт-2 шт,3 эт-3 шт,2 эт-1 шт,1 эт-1 шт. Итого 40</t>
  </si>
  <si>
    <t>Заваривание свищей в ТП под кв. 101-119</t>
  </si>
  <si>
    <t xml:space="preserve">карбид </t>
  </si>
  <si>
    <t xml:space="preserve">Кислород газообразн </t>
  </si>
  <si>
    <t xml:space="preserve">Проволока </t>
  </si>
  <si>
    <t>Восстановление канализации по ТП</t>
  </si>
  <si>
    <t>Труба д110-2 м</t>
  </si>
  <si>
    <t>Тройник д 110*110*87,5</t>
  </si>
  <si>
    <t>Тройник для внутрен канализ 110*1000</t>
  </si>
  <si>
    <t>труба для внутрен канализ 110*2000</t>
  </si>
  <si>
    <t>труба для внутрен канализ 110*250</t>
  </si>
  <si>
    <t>труба для внутрен канализ 110*500</t>
  </si>
  <si>
    <t>патрубок компенсац д110</t>
  </si>
  <si>
    <t>переход 110-50</t>
  </si>
  <si>
    <t>переход д 125-110</t>
  </si>
  <si>
    <t>ревизия с крышкой ДУ 100</t>
  </si>
  <si>
    <t>хомут метал 4* (107-112)</t>
  </si>
  <si>
    <t>Бур SDS12*740/800</t>
  </si>
  <si>
    <t>смена ламп на л/кл с 1 по 9 этаж-20 шт</t>
  </si>
  <si>
    <t>Изолирование проводов на л/кл</t>
  </si>
  <si>
    <t>изолента ПВХ</t>
  </si>
  <si>
    <t>замена патрона на л/кл 2,4,6,7,9 эт 5 шт</t>
  </si>
  <si>
    <t>Патрон керам Е27</t>
  </si>
  <si>
    <t>Замена уч-ка тр-да ЦО под кв 105-108</t>
  </si>
  <si>
    <t>Труба 25*2,5</t>
  </si>
  <si>
    <t>Труба 89*3,0</t>
  </si>
  <si>
    <t>Труба 40*3</t>
  </si>
  <si>
    <t xml:space="preserve">Смена замка выход на кровлю </t>
  </si>
  <si>
    <t>Замок навесной 303 F</t>
  </si>
  <si>
    <t>Смена патронов на л/кл с 1 по 9 этаж-10 шт, общие коридоры 5 шт, всего 15 штук</t>
  </si>
  <si>
    <t>патрон керам Е27</t>
  </si>
  <si>
    <t>опломбирование счетчиков гв кв 710,519,701 3 шт</t>
  </si>
  <si>
    <t>пломба антимагнитная роторная АП2</t>
  </si>
  <si>
    <t>проволока пломбировочн 0,8м</t>
  </si>
  <si>
    <t>посыпка тротуаров от наледи</t>
  </si>
  <si>
    <t>песок</t>
  </si>
  <si>
    <t>т</t>
  </si>
  <si>
    <t xml:space="preserve">Соль техничт </t>
  </si>
  <si>
    <t>Замена уч-ка тр-да канализации по ТП</t>
  </si>
  <si>
    <t>отвод ДУ 110*45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</si>
</sst>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4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1" fillId="0" borderId="1" xfId="1" applyNumberFormat="1" applyBorder="1" applyAlignment="1">
      <alignment wrapText="1"/>
    </xf>
    <xf numFmtId="2" fontId="1" fillId="0" borderId="1" xfId="1" applyNumberForma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wrapText="1"/>
    </xf>
    <xf numFmtId="2" fontId="2" fillId="0" borderId="2" xfId="1" applyNumberFormat="1" applyFont="1" applyBorder="1" applyAlignment="1">
      <alignment wrapText="1"/>
    </xf>
    <xf numFmtId="0" fontId="1" fillId="0" borderId="2" xfId="1" applyNumberFormat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NumberFormat="1" applyBorder="1"/>
    <xf numFmtId="2" fontId="1" fillId="0" borderId="1" xfId="1" applyNumberFormat="1" applyBorder="1"/>
    <xf numFmtId="0" fontId="1" fillId="0" borderId="1" xfId="1" applyBorder="1"/>
    <xf numFmtId="0" fontId="2" fillId="0" borderId="2" xfId="1" applyFont="1" applyBorder="1"/>
    <xf numFmtId="2" fontId="2" fillId="0" borderId="2" xfId="1" applyNumberFormat="1" applyFont="1" applyBorder="1"/>
    <xf numFmtId="0" fontId="1" fillId="0" borderId="2" xfId="1" applyNumberFormat="1" applyBorder="1"/>
    <xf numFmtId="2" fontId="1" fillId="0" borderId="2" xfId="1" applyNumberFormat="1" applyBorder="1"/>
    <xf numFmtId="2" fontId="1" fillId="0" borderId="2" xfId="1" applyNumberFormat="1" applyFill="1" applyBorder="1" applyAlignment="1">
      <alignment wrapText="1"/>
    </xf>
    <xf numFmtId="0" fontId="2" fillId="0" borderId="1" xfId="1" applyFont="1" applyBorder="1"/>
    <xf numFmtId="2" fontId="2" fillId="0" borderId="1" xfId="1" applyNumberFormat="1" applyFont="1" applyBorder="1"/>
    <xf numFmtId="0" fontId="3" fillId="0" borderId="1" xfId="1" applyFont="1" applyBorder="1"/>
    <xf numFmtId="2" fontId="3" fillId="0" borderId="1" xfId="1" applyNumberFormat="1" applyFont="1" applyBorder="1"/>
    <xf numFmtId="2" fontId="3" fillId="0" borderId="1" xfId="0" applyNumberFormat="1" applyFont="1" applyBorder="1"/>
    <xf numFmtId="0" fontId="5" fillId="0" borderId="0" xfId="0" applyFont="1"/>
    <xf numFmtId="0" fontId="4" fillId="0" borderId="0" xfId="0" applyFont="1"/>
    <xf numFmtId="16" fontId="4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64" fontId="0" fillId="0" borderId="0" xfId="0" applyNumberFormat="1"/>
    <xf numFmtId="17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9"/>
  <sheetViews>
    <sheetView tabSelected="1" topLeftCell="A196" workbookViewId="0">
      <selection activeCell="J218" sqref="J218"/>
    </sheetView>
  </sheetViews>
  <sheetFormatPr defaultRowHeight="12.75" x14ac:dyDescent="0.2"/>
  <cols>
    <col min="2" max="2" width="28.7109375" customWidth="1"/>
    <col min="3" max="3" width="18.28515625" customWidth="1"/>
  </cols>
  <sheetData>
    <row r="3" spans="2:7" x14ac:dyDescent="0.2">
      <c r="B3" t="s">
        <v>0</v>
      </c>
    </row>
    <row r="5" spans="2:7" x14ac:dyDescent="0.2">
      <c r="F5" t="s">
        <v>1</v>
      </c>
    </row>
    <row r="8" spans="2:7" ht="25.5" x14ac:dyDescent="0.2"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</row>
    <row r="9" spans="2:7" ht="39.75" customHeight="1" x14ac:dyDescent="0.2">
      <c r="B9" s="1" t="s">
        <v>8</v>
      </c>
      <c r="C9" s="1" t="s">
        <v>9</v>
      </c>
      <c r="D9" s="1" t="s">
        <v>10</v>
      </c>
      <c r="E9" s="1">
        <v>899.5</v>
      </c>
      <c r="F9" s="1">
        <v>0.1</v>
      </c>
      <c r="G9" s="1">
        <v>89.95</v>
      </c>
    </row>
    <row r="10" spans="2:7" ht="21" customHeight="1" x14ac:dyDescent="0.2">
      <c r="B10" s="1"/>
      <c r="C10" s="1" t="s">
        <v>11</v>
      </c>
      <c r="D10" s="1" t="s">
        <v>12</v>
      </c>
      <c r="E10" s="1">
        <v>245.19</v>
      </c>
      <c r="F10" s="1">
        <v>1</v>
      </c>
      <c r="G10" s="1">
        <v>245.19</v>
      </c>
    </row>
    <row r="11" spans="2:7" x14ac:dyDescent="0.2">
      <c r="B11" s="1"/>
      <c r="C11" s="1" t="s">
        <v>13</v>
      </c>
      <c r="D11" s="1" t="s">
        <v>12</v>
      </c>
      <c r="E11" s="1">
        <v>8.67</v>
      </c>
      <c r="F11" s="1">
        <v>2</v>
      </c>
      <c r="G11" s="1">
        <v>17.350000000000001</v>
      </c>
    </row>
    <row r="12" spans="2:7" ht="16.5" customHeight="1" x14ac:dyDescent="0.2">
      <c r="B12" s="1"/>
      <c r="C12" s="1" t="s">
        <v>14</v>
      </c>
      <c r="D12" s="1" t="s">
        <v>12</v>
      </c>
      <c r="E12" s="1">
        <v>96.26</v>
      </c>
      <c r="F12" s="1">
        <v>2</v>
      </c>
      <c r="G12" s="1">
        <v>192.52</v>
      </c>
    </row>
    <row r="13" spans="2:7" ht="27.75" customHeight="1" x14ac:dyDescent="0.2">
      <c r="B13" s="1"/>
      <c r="C13" s="1" t="s">
        <v>15</v>
      </c>
      <c r="D13" s="1" t="s">
        <v>16</v>
      </c>
      <c r="E13" s="1">
        <v>88.34</v>
      </c>
      <c r="F13" s="1">
        <v>4</v>
      </c>
      <c r="G13" s="1">
        <v>353.36</v>
      </c>
    </row>
    <row r="14" spans="2:7" ht="24.75" customHeight="1" x14ac:dyDescent="0.2">
      <c r="B14" s="1"/>
      <c r="C14" s="1" t="s">
        <v>17</v>
      </c>
      <c r="D14" s="1" t="s">
        <v>12</v>
      </c>
      <c r="E14" s="1">
        <v>14.16</v>
      </c>
      <c r="F14" s="2">
        <v>1</v>
      </c>
      <c r="G14" s="2">
        <v>14.16</v>
      </c>
    </row>
    <row r="15" spans="2:7" ht="26.25" customHeight="1" x14ac:dyDescent="0.2">
      <c r="B15" s="1"/>
      <c r="C15" s="1" t="s">
        <v>18</v>
      </c>
      <c r="D15" s="1" t="s">
        <v>12</v>
      </c>
      <c r="E15" s="1">
        <v>44.73</v>
      </c>
      <c r="F15" s="2">
        <v>1</v>
      </c>
      <c r="G15" s="2">
        <v>44.73</v>
      </c>
    </row>
    <row r="16" spans="2:7" ht="16.5" customHeight="1" x14ac:dyDescent="0.2">
      <c r="B16" s="1"/>
      <c r="C16" s="1" t="s">
        <v>19</v>
      </c>
      <c r="D16" s="1" t="s">
        <v>12</v>
      </c>
      <c r="E16" s="1">
        <v>106.46</v>
      </c>
      <c r="F16" s="2">
        <v>2</v>
      </c>
      <c r="G16" s="2">
        <v>212.92</v>
      </c>
    </row>
    <row r="17" spans="2:7" ht="24.75" customHeight="1" x14ac:dyDescent="0.2">
      <c r="B17" s="1"/>
      <c r="C17" s="1" t="s">
        <v>20</v>
      </c>
      <c r="D17" s="1" t="s">
        <v>12</v>
      </c>
      <c r="E17" s="1">
        <v>680.08</v>
      </c>
      <c r="F17" s="2">
        <v>2</v>
      </c>
      <c r="G17" s="2">
        <v>1360.16</v>
      </c>
    </row>
    <row r="18" spans="2:7" ht="36" customHeight="1" x14ac:dyDescent="0.2">
      <c r="B18" s="1" t="s">
        <v>21</v>
      </c>
      <c r="C18" s="1" t="s">
        <v>22</v>
      </c>
      <c r="D18" s="1" t="s">
        <v>12</v>
      </c>
      <c r="E18" s="1">
        <v>96.26</v>
      </c>
      <c r="F18" s="2">
        <v>1</v>
      </c>
      <c r="G18" s="2">
        <v>96.26</v>
      </c>
    </row>
    <row r="19" spans="2:7" ht="25.5" customHeight="1" x14ac:dyDescent="0.2">
      <c r="B19" s="1"/>
      <c r="C19" s="1" t="s">
        <v>23</v>
      </c>
      <c r="D19" s="1" t="s">
        <v>12</v>
      </c>
      <c r="E19" s="1">
        <v>56.78</v>
      </c>
      <c r="F19" s="2">
        <v>1</v>
      </c>
      <c r="G19" s="2">
        <v>56.78</v>
      </c>
    </row>
    <row r="20" spans="2:7" ht="30.75" customHeight="1" x14ac:dyDescent="0.2">
      <c r="B20" s="1"/>
      <c r="C20" s="1" t="s">
        <v>24</v>
      </c>
      <c r="D20" s="1" t="s">
        <v>12</v>
      </c>
      <c r="E20" s="1">
        <v>66.400000000000006</v>
      </c>
      <c r="F20" s="2">
        <v>1</v>
      </c>
      <c r="G20" s="2">
        <v>66.400000000000006</v>
      </c>
    </row>
    <row r="21" spans="2:7" ht="24" customHeight="1" x14ac:dyDescent="0.2">
      <c r="B21" s="1"/>
      <c r="C21" s="1" t="s">
        <v>25</v>
      </c>
      <c r="D21" s="1" t="s">
        <v>12</v>
      </c>
      <c r="E21" s="1">
        <v>27.2</v>
      </c>
      <c r="F21" s="2">
        <v>1</v>
      </c>
      <c r="G21" s="2">
        <v>27.2</v>
      </c>
    </row>
    <row r="22" spans="2:7" ht="15.75" customHeight="1" x14ac:dyDescent="0.2">
      <c r="B22" s="1"/>
      <c r="C22" s="1" t="s">
        <v>26</v>
      </c>
      <c r="D22" s="1" t="s">
        <v>12</v>
      </c>
      <c r="E22" s="1">
        <v>313.70999999999998</v>
      </c>
      <c r="F22" s="2">
        <v>1</v>
      </c>
      <c r="G22" s="2">
        <v>313.70999999999998</v>
      </c>
    </row>
    <row r="23" spans="2:7" ht="18" customHeight="1" x14ac:dyDescent="0.2">
      <c r="B23" s="3"/>
      <c r="C23" s="1" t="s">
        <v>27</v>
      </c>
      <c r="D23" s="1" t="s">
        <v>12</v>
      </c>
      <c r="E23" s="1">
        <v>188.8</v>
      </c>
      <c r="F23" s="2">
        <v>1</v>
      </c>
      <c r="G23" s="2">
        <v>188.8</v>
      </c>
    </row>
    <row r="24" spans="2:7" ht="25.5" customHeight="1" x14ac:dyDescent="0.2">
      <c r="B24" s="3"/>
      <c r="C24" s="1" t="s">
        <v>28</v>
      </c>
      <c r="D24" s="1" t="s">
        <v>12</v>
      </c>
      <c r="E24" s="1">
        <v>48</v>
      </c>
      <c r="F24" s="2">
        <v>3</v>
      </c>
      <c r="G24" s="2">
        <v>144</v>
      </c>
    </row>
    <row r="25" spans="2:7" ht="38.25" customHeight="1" x14ac:dyDescent="0.2">
      <c r="B25" s="1" t="s">
        <v>29</v>
      </c>
      <c r="C25" s="1" t="s">
        <v>30</v>
      </c>
      <c r="D25" s="1" t="s">
        <v>12</v>
      </c>
      <c r="E25" s="1">
        <v>56.77</v>
      </c>
      <c r="F25" s="2">
        <v>2</v>
      </c>
      <c r="G25" s="2">
        <v>113.54</v>
      </c>
    </row>
    <row r="26" spans="2:7" ht="27.75" customHeight="1" x14ac:dyDescent="0.2">
      <c r="B26" s="1"/>
      <c r="C26" s="1" t="s">
        <v>31</v>
      </c>
      <c r="D26" s="4" t="s">
        <v>12</v>
      </c>
      <c r="E26" s="4">
        <v>30.45</v>
      </c>
      <c r="F26" s="4">
        <v>1</v>
      </c>
      <c r="G26" s="4">
        <v>30.45</v>
      </c>
    </row>
    <row r="27" spans="2:7" ht="24.75" customHeight="1" x14ac:dyDescent="0.2">
      <c r="B27" s="1"/>
      <c r="C27" s="1" t="s">
        <v>32</v>
      </c>
      <c r="D27" s="4" t="s">
        <v>12</v>
      </c>
      <c r="E27" s="4">
        <v>27.2</v>
      </c>
      <c r="F27" s="4">
        <v>2</v>
      </c>
      <c r="G27" s="4">
        <v>54.4</v>
      </c>
    </row>
    <row r="28" spans="2:7" ht="27.75" customHeight="1" x14ac:dyDescent="0.2">
      <c r="B28" s="1"/>
      <c r="C28" s="1" t="s">
        <v>33</v>
      </c>
      <c r="D28" s="4" t="s">
        <v>12</v>
      </c>
      <c r="E28" s="4">
        <v>260.48</v>
      </c>
      <c r="F28" s="4">
        <v>1</v>
      </c>
      <c r="G28" s="4">
        <v>260.48</v>
      </c>
    </row>
    <row r="29" spans="2:7" ht="26.25" customHeight="1" x14ac:dyDescent="0.2">
      <c r="B29" s="1"/>
      <c r="C29" s="1" t="s">
        <v>34</v>
      </c>
      <c r="D29" s="4" t="s">
        <v>12</v>
      </c>
      <c r="E29" s="4">
        <v>96.06</v>
      </c>
      <c r="F29" s="4">
        <v>1</v>
      </c>
      <c r="G29" s="4">
        <v>96.06</v>
      </c>
    </row>
    <row r="30" spans="2:7" x14ac:dyDescent="0.2">
      <c r="B30" s="1"/>
      <c r="C30" s="4" t="s">
        <v>35</v>
      </c>
      <c r="D30" s="4" t="s">
        <v>12</v>
      </c>
      <c r="E30" s="4">
        <v>88.25</v>
      </c>
      <c r="F30" s="4">
        <v>4</v>
      </c>
      <c r="G30" s="4">
        <v>353</v>
      </c>
    </row>
    <row r="31" spans="2:7" ht="24.75" customHeight="1" x14ac:dyDescent="0.2">
      <c r="B31" s="1"/>
      <c r="C31" s="1" t="s">
        <v>36</v>
      </c>
      <c r="D31" s="4" t="s">
        <v>12</v>
      </c>
      <c r="E31" s="4">
        <v>47.18</v>
      </c>
      <c r="F31" s="4">
        <v>5</v>
      </c>
      <c r="G31" s="4">
        <v>235.91</v>
      </c>
    </row>
    <row r="32" spans="2:7" ht="28.5" customHeight="1" x14ac:dyDescent="0.2">
      <c r="B32" s="4"/>
      <c r="C32" s="1" t="s">
        <v>37</v>
      </c>
      <c r="D32" s="4" t="s">
        <v>12</v>
      </c>
      <c r="E32" s="4">
        <v>108</v>
      </c>
      <c r="F32" s="4">
        <v>2</v>
      </c>
      <c r="G32" s="4">
        <v>216</v>
      </c>
    </row>
    <row r="33" spans="2:7" ht="26.25" customHeight="1" x14ac:dyDescent="0.2">
      <c r="B33" s="4"/>
      <c r="C33" s="1" t="s">
        <v>38</v>
      </c>
      <c r="D33" s="4" t="s">
        <v>12</v>
      </c>
      <c r="E33" s="4">
        <v>133.63999999999999</v>
      </c>
      <c r="F33" s="4">
        <v>2</v>
      </c>
      <c r="G33" s="4">
        <v>267.27999999999997</v>
      </c>
    </row>
    <row r="34" spans="2:7" x14ac:dyDescent="0.2">
      <c r="B34" s="4"/>
      <c r="C34" s="4"/>
      <c r="D34" s="4"/>
      <c r="E34" s="4"/>
      <c r="F34" s="5" t="s">
        <v>39</v>
      </c>
      <c r="G34" s="5">
        <f>G9+G10+G11+G12+G13+G14+G15+G16+G17+G18+G19+G20+G21+G23+G22+G24+G25+G26+G27+G28+G29+G30+G31+G32+G33</f>
        <v>5050.6099999999997</v>
      </c>
    </row>
    <row r="45" spans="2:7" x14ac:dyDescent="0.2">
      <c r="B45" t="s">
        <v>0</v>
      </c>
    </row>
    <row r="47" spans="2:7" x14ac:dyDescent="0.2">
      <c r="F47" t="s">
        <v>40</v>
      </c>
    </row>
    <row r="50" spans="2:7" ht="31.5" x14ac:dyDescent="0.2">
      <c r="B50" s="6" t="s">
        <v>2</v>
      </c>
      <c r="C50" s="6" t="s">
        <v>41</v>
      </c>
      <c r="D50" s="6" t="s">
        <v>42</v>
      </c>
      <c r="E50" s="6" t="s">
        <v>5</v>
      </c>
      <c r="F50" s="6" t="s">
        <v>6</v>
      </c>
      <c r="G50" s="6" t="s">
        <v>7</v>
      </c>
    </row>
    <row r="51" spans="2:7" ht="38.25" x14ac:dyDescent="0.2">
      <c r="B51" s="7" t="s">
        <v>43</v>
      </c>
      <c r="C51" s="8" t="s">
        <v>44</v>
      </c>
      <c r="D51" s="8" t="s">
        <v>45</v>
      </c>
      <c r="E51" s="9">
        <v>264</v>
      </c>
      <c r="F51" s="10">
        <v>1</v>
      </c>
      <c r="G51" s="11">
        <v>264</v>
      </c>
    </row>
    <row r="52" spans="2:7" ht="25.5" x14ac:dyDescent="0.2">
      <c r="B52" s="12"/>
      <c r="C52" s="13" t="s">
        <v>46</v>
      </c>
      <c r="D52" s="13" t="s">
        <v>45</v>
      </c>
      <c r="E52" s="14">
        <v>46.62</v>
      </c>
      <c r="F52" s="15">
        <v>2</v>
      </c>
      <c r="G52" s="11">
        <v>93.24</v>
      </c>
    </row>
    <row r="53" spans="2:7" x14ac:dyDescent="0.2">
      <c r="B53" s="12"/>
      <c r="C53" s="12" t="s">
        <v>47</v>
      </c>
      <c r="D53" s="12" t="s">
        <v>45</v>
      </c>
      <c r="E53" s="16">
        <v>41.44</v>
      </c>
      <c r="F53" s="10">
        <v>4</v>
      </c>
      <c r="G53" s="11">
        <v>165.76</v>
      </c>
    </row>
    <row r="54" spans="2:7" x14ac:dyDescent="0.2">
      <c r="B54" s="12"/>
      <c r="C54" s="12" t="s">
        <v>48</v>
      </c>
      <c r="D54" s="12" t="s">
        <v>45</v>
      </c>
      <c r="E54" s="14">
        <v>43.74</v>
      </c>
      <c r="F54" s="15">
        <v>1</v>
      </c>
      <c r="G54" s="17">
        <v>43.74</v>
      </c>
    </row>
    <row r="55" spans="2:7" ht="25.5" x14ac:dyDescent="0.2">
      <c r="B55" s="12"/>
      <c r="C55" s="13" t="s">
        <v>49</v>
      </c>
      <c r="D55" s="13" t="s">
        <v>45</v>
      </c>
      <c r="E55" s="16">
        <v>140</v>
      </c>
      <c r="F55" s="15">
        <v>1</v>
      </c>
      <c r="G55" s="17">
        <v>140</v>
      </c>
    </row>
    <row r="56" spans="2:7" ht="25.5" x14ac:dyDescent="0.2">
      <c r="B56" s="18"/>
      <c r="C56" s="12" t="s">
        <v>50</v>
      </c>
      <c r="D56" s="12" t="s">
        <v>45</v>
      </c>
      <c r="E56" s="16">
        <v>118.67</v>
      </c>
      <c r="F56" s="19">
        <v>1</v>
      </c>
      <c r="G56" s="20">
        <v>118.67</v>
      </c>
    </row>
    <row r="57" spans="2:7" ht="25.5" x14ac:dyDescent="0.2">
      <c r="B57" s="21"/>
      <c r="C57" s="13" t="s">
        <v>51</v>
      </c>
      <c r="D57" s="22" t="s">
        <v>45</v>
      </c>
      <c r="E57" s="23">
        <v>150</v>
      </c>
      <c r="F57" s="24">
        <v>2</v>
      </c>
      <c r="G57" s="20">
        <v>300</v>
      </c>
    </row>
    <row r="58" spans="2:7" ht="25.5" x14ac:dyDescent="0.2">
      <c r="B58" s="21"/>
      <c r="C58" s="12" t="s">
        <v>52</v>
      </c>
      <c r="D58" s="22" t="s">
        <v>45</v>
      </c>
      <c r="E58" s="25">
        <v>84.38</v>
      </c>
      <c r="F58" s="24">
        <v>2</v>
      </c>
      <c r="G58" s="26">
        <v>168.76</v>
      </c>
    </row>
    <row r="59" spans="2:7" ht="25.5" x14ac:dyDescent="0.2">
      <c r="B59" s="12" t="s">
        <v>53</v>
      </c>
      <c r="C59" s="27" t="s">
        <v>54</v>
      </c>
      <c r="D59" s="27" t="s">
        <v>45</v>
      </c>
      <c r="E59" s="20">
        <v>315.2</v>
      </c>
      <c r="F59" s="27">
        <v>1</v>
      </c>
      <c r="G59" s="28">
        <v>315.2</v>
      </c>
    </row>
    <row r="60" spans="2:7" ht="38.25" x14ac:dyDescent="0.2">
      <c r="B60" s="12" t="s">
        <v>55</v>
      </c>
      <c r="C60" s="12" t="s">
        <v>56</v>
      </c>
      <c r="D60" s="27" t="s">
        <v>45</v>
      </c>
      <c r="E60" s="20">
        <v>255</v>
      </c>
      <c r="F60" s="27">
        <v>1</v>
      </c>
      <c r="G60" s="28">
        <v>255</v>
      </c>
    </row>
    <row r="61" spans="2:7" ht="25.5" x14ac:dyDescent="0.2">
      <c r="B61" s="12" t="s">
        <v>57</v>
      </c>
      <c r="C61" s="12" t="s">
        <v>58</v>
      </c>
      <c r="D61" s="27" t="s">
        <v>12</v>
      </c>
      <c r="E61" s="20">
        <v>255</v>
      </c>
      <c r="F61" s="27">
        <v>1</v>
      </c>
      <c r="G61" s="28">
        <v>255</v>
      </c>
    </row>
    <row r="62" spans="2:7" x14ac:dyDescent="0.2">
      <c r="B62" s="21"/>
      <c r="C62" s="21"/>
      <c r="D62" s="21"/>
      <c r="E62" s="21"/>
      <c r="F62" s="29" t="s">
        <v>59</v>
      </c>
      <c r="G62" s="30">
        <v>2119.37</v>
      </c>
    </row>
    <row r="63" spans="2:7" ht="38.25" x14ac:dyDescent="0.2">
      <c r="B63" s="4" t="s">
        <v>60</v>
      </c>
      <c r="C63" s="1" t="s">
        <v>61</v>
      </c>
      <c r="D63" s="4" t="s">
        <v>12</v>
      </c>
      <c r="E63" s="4">
        <v>2450</v>
      </c>
      <c r="F63" s="4">
        <v>1</v>
      </c>
      <c r="G63" s="4">
        <v>2450</v>
      </c>
    </row>
    <row r="64" spans="2:7" ht="25.5" x14ac:dyDescent="0.2">
      <c r="B64" s="4"/>
      <c r="C64" s="1" t="s">
        <v>62</v>
      </c>
      <c r="D64" s="4" t="s">
        <v>12</v>
      </c>
      <c r="E64" s="4">
        <v>1374</v>
      </c>
      <c r="F64" s="4">
        <v>1</v>
      </c>
      <c r="G64" s="4">
        <v>1374</v>
      </c>
    </row>
    <row r="65" spans="2:11" ht="25.5" x14ac:dyDescent="0.2">
      <c r="B65" s="4"/>
      <c r="C65" s="1" t="s">
        <v>63</v>
      </c>
      <c r="D65" s="4" t="s">
        <v>12</v>
      </c>
      <c r="E65" s="4">
        <v>2800</v>
      </c>
      <c r="F65" s="4">
        <v>1</v>
      </c>
      <c r="G65" s="4">
        <v>2800</v>
      </c>
    </row>
    <row r="66" spans="2:11" x14ac:dyDescent="0.2">
      <c r="B66" s="4"/>
      <c r="C66" s="1"/>
      <c r="D66" s="4"/>
      <c r="E66" s="4"/>
      <c r="F66" s="5" t="s">
        <v>59</v>
      </c>
      <c r="G66" s="5">
        <f>G63+G64+G65</f>
        <v>6624</v>
      </c>
    </row>
    <row r="67" spans="2:11" x14ac:dyDescent="0.2">
      <c r="B67" s="4"/>
      <c r="C67" s="1"/>
      <c r="D67" s="4"/>
      <c r="E67" s="4"/>
      <c r="F67" s="4"/>
      <c r="G67" s="4"/>
    </row>
    <row r="68" spans="2:11" x14ac:dyDescent="0.2">
      <c r="B68" s="4"/>
      <c r="C68" s="1"/>
      <c r="D68" s="4"/>
      <c r="E68" s="4"/>
      <c r="F68" s="4"/>
      <c r="G68" s="4"/>
    </row>
    <row r="69" spans="2:11" x14ac:dyDescent="0.2">
      <c r="B69" s="4"/>
      <c r="C69" s="1"/>
      <c r="D69" s="4"/>
      <c r="E69" s="4"/>
      <c r="F69" s="4"/>
      <c r="G69" s="4"/>
    </row>
    <row r="70" spans="2:11" x14ac:dyDescent="0.2">
      <c r="B70" s="4"/>
      <c r="C70" s="1"/>
      <c r="D70" s="4"/>
      <c r="E70" s="4"/>
      <c r="F70" s="5" t="s">
        <v>64</v>
      </c>
      <c r="G70" s="31">
        <f>G62+G66</f>
        <v>8743.369999999999</v>
      </c>
    </row>
    <row r="73" spans="2:11" ht="15.75" x14ac:dyDescent="0.25">
      <c r="B73" s="32"/>
      <c r="C73" s="33" t="s">
        <v>65</v>
      </c>
      <c r="D73" s="33"/>
      <c r="E73" s="33"/>
      <c r="F73" s="33"/>
      <c r="G73" s="33"/>
      <c r="H73" s="33"/>
      <c r="I73" s="33"/>
      <c r="J73" s="34"/>
      <c r="K73" s="34"/>
    </row>
    <row r="74" spans="2:11" ht="15.75" x14ac:dyDescent="0.25">
      <c r="B74" s="32"/>
      <c r="C74" s="33"/>
      <c r="D74" s="33"/>
      <c r="E74" s="33"/>
      <c r="F74" s="33" t="s">
        <v>66</v>
      </c>
      <c r="G74" s="33"/>
      <c r="H74" s="33"/>
      <c r="I74" s="33"/>
      <c r="J74" s="33"/>
      <c r="K74" s="33"/>
    </row>
    <row r="75" spans="2:11" ht="15" x14ac:dyDescent="0.2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 x14ac:dyDescent="0.2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63" x14ac:dyDescent="0.2">
      <c r="B77" s="35" t="s">
        <v>67</v>
      </c>
      <c r="C77" s="35" t="s">
        <v>68</v>
      </c>
      <c r="D77" s="35" t="s">
        <v>2</v>
      </c>
      <c r="E77" s="35" t="s">
        <v>69</v>
      </c>
      <c r="F77" s="35" t="s">
        <v>3</v>
      </c>
      <c r="G77" s="35" t="s">
        <v>4</v>
      </c>
      <c r="H77" s="35" t="s">
        <v>5</v>
      </c>
      <c r="I77" s="35" t="s">
        <v>6</v>
      </c>
      <c r="J77" s="35" t="s">
        <v>7</v>
      </c>
      <c r="K77" s="35" t="s">
        <v>70</v>
      </c>
    </row>
    <row r="78" spans="2:11" ht="63.75" x14ac:dyDescent="0.2">
      <c r="B78" s="4"/>
      <c r="C78" s="4"/>
      <c r="D78" s="2" t="s">
        <v>71</v>
      </c>
      <c r="E78" s="1"/>
      <c r="F78" s="1" t="s">
        <v>72</v>
      </c>
      <c r="G78" s="4" t="s">
        <v>73</v>
      </c>
      <c r="H78" s="36">
        <v>327.08999999999997</v>
      </c>
      <c r="I78" s="4">
        <v>1</v>
      </c>
      <c r="J78" s="36">
        <v>327.08999999999997</v>
      </c>
      <c r="K78" s="4"/>
    </row>
    <row r="79" spans="2:11" x14ac:dyDescent="0.2">
      <c r="B79" s="4"/>
      <c r="C79" s="4"/>
      <c r="D79" s="1"/>
      <c r="E79" s="1"/>
      <c r="F79" s="4" t="s">
        <v>74</v>
      </c>
      <c r="G79" s="1" t="s">
        <v>45</v>
      </c>
      <c r="H79" s="37">
        <v>202.37</v>
      </c>
      <c r="I79" s="1">
        <v>1</v>
      </c>
      <c r="J79" s="37">
        <v>202.37</v>
      </c>
      <c r="K79" s="1"/>
    </row>
    <row r="80" spans="2:11" x14ac:dyDescent="0.2">
      <c r="B80" s="4"/>
      <c r="C80" s="4"/>
      <c r="D80" s="1"/>
      <c r="E80" s="1"/>
      <c r="F80" s="1" t="s">
        <v>75</v>
      </c>
      <c r="G80" s="1" t="s">
        <v>76</v>
      </c>
      <c r="H80" s="37">
        <v>125</v>
      </c>
      <c r="I80" s="1">
        <v>2</v>
      </c>
      <c r="J80" s="37">
        <v>250</v>
      </c>
      <c r="K80" s="1"/>
    </row>
    <row r="81" spans="2:11" ht="25.5" x14ac:dyDescent="0.2">
      <c r="B81" s="4"/>
      <c r="C81" s="4"/>
      <c r="D81" s="1"/>
      <c r="E81" s="1"/>
      <c r="F81" s="2" t="s">
        <v>77</v>
      </c>
      <c r="G81" s="2" t="s">
        <v>76</v>
      </c>
      <c r="H81" s="37">
        <v>55</v>
      </c>
      <c r="I81" s="1">
        <v>0.5</v>
      </c>
      <c r="J81" s="37">
        <v>27.5</v>
      </c>
      <c r="K81" s="1"/>
    </row>
    <row r="82" spans="2:11" ht="25.5" x14ac:dyDescent="0.2">
      <c r="B82" s="4"/>
      <c r="C82" s="4"/>
      <c r="D82" s="38"/>
      <c r="E82" s="38"/>
      <c r="F82" s="2" t="s">
        <v>78</v>
      </c>
      <c r="G82" s="2" t="s">
        <v>79</v>
      </c>
      <c r="H82" s="37">
        <v>49.16</v>
      </c>
      <c r="I82" s="1">
        <v>2</v>
      </c>
      <c r="J82" s="37">
        <v>98.15</v>
      </c>
      <c r="K82" s="1"/>
    </row>
    <row r="83" spans="2:11" ht="89.25" x14ac:dyDescent="0.2">
      <c r="B83" s="4"/>
      <c r="C83" s="4"/>
      <c r="D83" s="39" t="s">
        <v>80</v>
      </c>
      <c r="E83" s="38"/>
      <c r="F83" s="2" t="s">
        <v>81</v>
      </c>
      <c r="G83" s="2" t="s">
        <v>73</v>
      </c>
      <c r="H83" s="37">
        <v>81.7</v>
      </c>
      <c r="I83" s="1">
        <v>4</v>
      </c>
      <c r="J83" s="37">
        <v>326.8</v>
      </c>
      <c r="K83" s="1"/>
    </row>
    <row r="84" spans="2:11" ht="51" x14ac:dyDescent="0.2">
      <c r="B84" s="4"/>
      <c r="C84" s="4"/>
      <c r="D84" s="38"/>
      <c r="E84" s="38"/>
      <c r="F84" s="2" t="s">
        <v>82</v>
      </c>
      <c r="G84" s="2" t="s">
        <v>45</v>
      </c>
      <c r="H84" s="37">
        <v>108.17</v>
      </c>
      <c r="I84" s="1">
        <v>2</v>
      </c>
      <c r="J84" s="37">
        <v>216.34</v>
      </c>
      <c r="K84" s="1"/>
    </row>
    <row r="85" spans="2:11" ht="38.25" x14ac:dyDescent="0.2">
      <c r="B85" s="4"/>
      <c r="C85" s="4"/>
      <c r="D85" s="38"/>
      <c r="E85" s="38"/>
      <c r="F85" s="2" t="s">
        <v>83</v>
      </c>
      <c r="G85" s="2" t="s">
        <v>45</v>
      </c>
      <c r="H85" s="37">
        <v>97.81</v>
      </c>
      <c r="I85" s="1">
        <v>2</v>
      </c>
      <c r="J85" s="37">
        <v>195.62</v>
      </c>
      <c r="K85" s="1"/>
    </row>
    <row r="86" spans="2:11" ht="51" x14ac:dyDescent="0.2">
      <c r="B86" s="4"/>
      <c r="C86" s="4"/>
      <c r="D86" s="38"/>
      <c r="E86" s="38"/>
      <c r="F86" s="2" t="s">
        <v>84</v>
      </c>
      <c r="G86" s="2" t="s">
        <v>45</v>
      </c>
      <c r="H86" s="37">
        <v>249.14</v>
      </c>
      <c r="I86" s="1">
        <v>1</v>
      </c>
      <c r="J86" s="37">
        <v>249.14</v>
      </c>
      <c r="K86" s="1"/>
    </row>
    <row r="87" spans="2:11" ht="38.25" x14ac:dyDescent="0.2">
      <c r="B87" s="4"/>
      <c r="C87" s="4"/>
      <c r="D87" s="38"/>
      <c r="E87" s="38"/>
      <c r="F87" s="2" t="s">
        <v>85</v>
      </c>
      <c r="G87" s="2" t="s">
        <v>45</v>
      </c>
      <c r="H87" s="37">
        <v>14.38</v>
      </c>
      <c r="I87" s="1">
        <v>1</v>
      </c>
      <c r="J87" s="37">
        <v>14.38</v>
      </c>
      <c r="K87" s="1"/>
    </row>
    <row r="88" spans="2:11" ht="51" x14ac:dyDescent="0.2">
      <c r="B88" s="4"/>
      <c r="C88" s="4"/>
      <c r="D88" s="38"/>
      <c r="E88" s="38"/>
      <c r="F88" s="2" t="s">
        <v>86</v>
      </c>
      <c r="G88" s="2" t="s">
        <v>73</v>
      </c>
      <c r="H88" s="37">
        <v>1</v>
      </c>
      <c r="I88" s="1">
        <v>2</v>
      </c>
      <c r="J88" s="37">
        <v>2</v>
      </c>
      <c r="K88" s="1"/>
    </row>
    <row r="89" spans="2:11" ht="51" x14ac:dyDescent="0.2">
      <c r="B89" s="4"/>
      <c r="C89" s="4"/>
      <c r="D89" s="38"/>
      <c r="E89" s="38"/>
      <c r="F89" s="2" t="s">
        <v>87</v>
      </c>
      <c r="G89" s="2" t="s">
        <v>45</v>
      </c>
      <c r="H89" s="37">
        <v>15.54</v>
      </c>
      <c r="I89" s="1">
        <v>2</v>
      </c>
      <c r="J89" s="37">
        <v>31.08</v>
      </c>
      <c r="K89" s="1"/>
    </row>
    <row r="90" spans="2:11" ht="38.25" x14ac:dyDescent="0.2">
      <c r="B90" s="4"/>
      <c r="C90" s="4"/>
      <c r="D90" s="38"/>
      <c r="E90" s="38"/>
      <c r="F90" s="2" t="s">
        <v>88</v>
      </c>
      <c r="G90" s="2" t="s">
        <v>45</v>
      </c>
      <c r="H90" s="37">
        <v>150</v>
      </c>
      <c r="I90" s="1">
        <v>2</v>
      </c>
      <c r="J90" s="37">
        <v>300</v>
      </c>
      <c r="K90" s="1"/>
    </row>
    <row r="91" spans="2:11" ht="38.25" x14ac:dyDescent="0.2">
      <c r="B91" s="4"/>
      <c r="C91" s="4"/>
      <c r="D91" s="38"/>
      <c r="E91" s="38"/>
      <c r="F91" s="2" t="s">
        <v>89</v>
      </c>
      <c r="G91" s="2" t="s">
        <v>45</v>
      </c>
      <c r="H91" s="37">
        <v>33.64</v>
      </c>
      <c r="I91" s="1">
        <v>1</v>
      </c>
      <c r="J91" s="37">
        <v>33.6</v>
      </c>
      <c r="K91" s="1"/>
    </row>
    <row r="92" spans="2:11" ht="38.25" x14ac:dyDescent="0.2">
      <c r="B92" s="4"/>
      <c r="C92" s="4"/>
      <c r="D92" s="1"/>
      <c r="E92" s="38"/>
      <c r="F92" s="2" t="s">
        <v>90</v>
      </c>
      <c r="G92" s="2" t="s">
        <v>45</v>
      </c>
      <c r="H92" s="1">
        <v>84.38</v>
      </c>
      <c r="I92" s="1">
        <v>1</v>
      </c>
      <c r="J92" s="40">
        <v>84.38</v>
      </c>
      <c r="K92" s="1"/>
    </row>
    <row r="93" spans="2:11" ht="38.25" x14ac:dyDescent="0.2">
      <c r="B93" s="4"/>
      <c r="C93" s="4"/>
      <c r="D93" s="38"/>
      <c r="E93" s="38"/>
      <c r="F93" s="2" t="s">
        <v>91</v>
      </c>
      <c r="G93" s="2" t="s">
        <v>45</v>
      </c>
      <c r="H93" s="37">
        <v>106.13</v>
      </c>
      <c r="I93" s="1">
        <v>1</v>
      </c>
      <c r="J93" s="37">
        <v>106.13</v>
      </c>
      <c r="K93" s="1"/>
    </row>
    <row r="94" spans="2:11" ht="38.25" x14ac:dyDescent="0.2">
      <c r="B94" s="4"/>
      <c r="C94" s="4"/>
      <c r="D94" s="38"/>
      <c r="E94" s="38"/>
      <c r="F94" s="2" t="s">
        <v>92</v>
      </c>
      <c r="G94" s="2" t="s">
        <v>45</v>
      </c>
      <c r="H94" s="37">
        <v>99.85</v>
      </c>
      <c r="I94" s="1">
        <v>1</v>
      </c>
      <c r="J94" s="37">
        <v>99.85</v>
      </c>
      <c r="K94" s="1"/>
    </row>
    <row r="95" spans="2:11" ht="38.25" x14ac:dyDescent="0.2">
      <c r="B95" s="4"/>
      <c r="C95" s="4"/>
      <c r="D95" s="38"/>
      <c r="E95" s="38"/>
      <c r="F95" s="2" t="s">
        <v>93</v>
      </c>
      <c r="G95" s="2" t="s">
        <v>45</v>
      </c>
      <c r="H95" s="37">
        <v>45.6</v>
      </c>
      <c r="I95" s="1">
        <v>1</v>
      </c>
      <c r="J95" s="37">
        <v>45.6</v>
      </c>
      <c r="K95" s="1"/>
    </row>
    <row r="96" spans="2:11" ht="25.5" x14ac:dyDescent="0.2">
      <c r="B96" s="4"/>
      <c r="C96" s="4"/>
      <c r="D96" s="39" t="s">
        <v>94</v>
      </c>
      <c r="E96" s="38"/>
      <c r="F96" s="2" t="s">
        <v>95</v>
      </c>
      <c r="G96" s="2" t="s">
        <v>76</v>
      </c>
      <c r="H96" s="37">
        <v>10</v>
      </c>
      <c r="I96" s="1">
        <v>10</v>
      </c>
      <c r="J96" s="37">
        <v>100</v>
      </c>
      <c r="K96" s="1"/>
    </row>
    <row r="97" spans="2:11" x14ac:dyDescent="0.2">
      <c r="B97" s="4"/>
      <c r="C97" s="4"/>
      <c r="D97" s="38"/>
      <c r="E97" s="38"/>
      <c r="F97" s="2"/>
      <c r="G97" s="2"/>
      <c r="H97" s="37"/>
      <c r="I97" s="41" t="s">
        <v>96</v>
      </c>
      <c r="J97" s="42">
        <f>J78+J79+J80+J81+J82+J83+J84+J85+J86+J87+J88+J89+J90+J91+J92+J93+J94+J95+J96</f>
        <v>2710.0299999999997</v>
      </c>
      <c r="K97" s="1"/>
    </row>
    <row r="100" spans="2:11" x14ac:dyDescent="0.2">
      <c r="E100" t="s">
        <v>97</v>
      </c>
    </row>
    <row r="103" spans="2:11" x14ac:dyDescent="0.2">
      <c r="B103" t="s">
        <v>98</v>
      </c>
    </row>
    <row r="105" spans="2:11" x14ac:dyDescent="0.2">
      <c r="H105" t="s">
        <v>99</v>
      </c>
    </row>
    <row r="107" spans="2:11" ht="51" x14ac:dyDescent="0.2">
      <c r="B107" s="1" t="s">
        <v>67</v>
      </c>
      <c r="C107" s="1" t="s">
        <v>68</v>
      </c>
      <c r="D107" s="1" t="s">
        <v>2</v>
      </c>
      <c r="E107" s="1" t="s">
        <v>3</v>
      </c>
      <c r="F107" s="1" t="s">
        <v>4</v>
      </c>
      <c r="G107" s="1" t="s">
        <v>5</v>
      </c>
      <c r="H107" s="1" t="s">
        <v>6</v>
      </c>
      <c r="I107" s="1" t="s">
        <v>7</v>
      </c>
      <c r="J107" s="1" t="s">
        <v>100</v>
      </c>
      <c r="K107" s="1" t="s">
        <v>101</v>
      </c>
    </row>
    <row r="108" spans="2:11" ht="51" x14ac:dyDescent="0.2">
      <c r="B108" s="1"/>
      <c r="C108" s="1"/>
      <c r="D108" s="1" t="s">
        <v>102</v>
      </c>
      <c r="E108" s="1" t="s">
        <v>103</v>
      </c>
      <c r="F108" s="1" t="s">
        <v>12</v>
      </c>
      <c r="G108" s="1">
        <v>145</v>
      </c>
      <c r="H108" s="1">
        <v>1</v>
      </c>
      <c r="I108" s="1">
        <v>145</v>
      </c>
      <c r="J108" s="1"/>
      <c r="K108" s="1"/>
    </row>
    <row r="109" spans="2:11" ht="38.25" x14ac:dyDescent="0.2">
      <c r="B109" s="1"/>
      <c r="C109" s="1"/>
      <c r="D109" s="1"/>
      <c r="E109" s="1" t="s">
        <v>104</v>
      </c>
      <c r="F109" s="1" t="s">
        <v>12</v>
      </c>
      <c r="G109" s="1">
        <v>42.39</v>
      </c>
      <c r="H109" s="1">
        <v>6</v>
      </c>
      <c r="I109" s="1">
        <v>254.34</v>
      </c>
      <c r="J109" s="1"/>
      <c r="K109" s="1"/>
    </row>
    <row r="110" spans="2:11" ht="38.25" x14ac:dyDescent="0.2">
      <c r="B110" s="1"/>
      <c r="C110" s="1"/>
      <c r="D110" s="1"/>
      <c r="E110" s="1" t="s">
        <v>105</v>
      </c>
      <c r="F110" s="1" t="s">
        <v>12</v>
      </c>
      <c r="G110" s="1">
        <v>48.66</v>
      </c>
      <c r="H110" s="1">
        <v>14</v>
      </c>
      <c r="I110" s="1">
        <v>681.28</v>
      </c>
      <c r="J110" s="1"/>
      <c r="K110" s="1"/>
    </row>
    <row r="111" spans="2:11" ht="63.75" x14ac:dyDescent="0.2">
      <c r="B111" s="1"/>
      <c r="C111" s="1"/>
      <c r="D111" s="1"/>
      <c r="E111" s="1" t="s">
        <v>106</v>
      </c>
      <c r="F111" s="1" t="s">
        <v>12</v>
      </c>
      <c r="G111" s="1">
        <v>106.13</v>
      </c>
      <c r="H111" s="1">
        <v>2</v>
      </c>
      <c r="I111" s="1">
        <v>212.27</v>
      </c>
      <c r="J111" s="1"/>
      <c r="K111" s="1"/>
    </row>
    <row r="112" spans="2:11" ht="25.5" x14ac:dyDescent="0.2">
      <c r="B112" s="1"/>
      <c r="C112" s="1"/>
      <c r="D112" s="1"/>
      <c r="E112" s="1" t="s">
        <v>107</v>
      </c>
      <c r="F112" s="1" t="s">
        <v>12</v>
      </c>
      <c r="G112" s="1">
        <v>27.14</v>
      </c>
      <c r="H112" s="1">
        <v>8</v>
      </c>
      <c r="I112" s="1">
        <v>217.12</v>
      </c>
      <c r="J112" s="1"/>
      <c r="K112" s="1"/>
    </row>
    <row r="113" spans="2:11" ht="51" x14ac:dyDescent="0.2">
      <c r="B113" s="1"/>
      <c r="C113" s="1"/>
      <c r="D113" s="1" t="s">
        <v>108</v>
      </c>
      <c r="E113" s="1" t="s">
        <v>109</v>
      </c>
      <c r="F113" s="1" t="s">
        <v>12</v>
      </c>
      <c r="G113" s="1">
        <v>8.15</v>
      </c>
      <c r="H113" s="1">
        <v>1</v>
      </c>
      <c r="I113" s="1">
        <v>8.15</v>
      </c>
      <c r="J113" s="1"/>
      <c r="K113" s="1"/>
    </row>
    <row r="114" spans="2:11" ht="38.25" x14ac:dyDescent="0.2">
      <c r="B114" s="1"/>
      <c r="C114" s="1"/>
      <c r="D114" s="1"/>
      <c r="E114" s="1" t="s">
        <v>110</v>
      </c>
      <c r="F114" s="1" t="s">
        <v>12</v>
      </c>
      <c r="G114" s="1">
        <v>52.32</v>
      </c>
      <c r="H114" s="1">
        <v>1</v>
      </c>
      <c r="I114" s="1">
        <v>52.32</v>
      </c>
      <c r="J114" s="1"/>
      <c r="K114" s="1"/>
    </row>
    <row r="115" spans="2:11" ht="38.25" x14ac:dyDescent="0.2">
      <c r="B115" s="1"/>
      <c r="C115" s="1"/>
      <c r="D115" s="1"/>
      <c r="E115" s="1" t="s">
        <v>111</v>
      </c>
      <c r="F115" s="1" t="s">
        <v>16</v>
      </c>
      <c r="G115" s="1">
        <v>29.8</v>
      </c>
      <c r="H115" s="1">
        <v>6</v>
      </c>
      <c r="I115" s="1">
        <v>178.8</v>
      </c>
      <c r="J115" s="1"/>
      <c r="K115" s="1"/>
    </row>
    <row r="116" spans="2:11" ht="25.5" x14ac:dyDescent="0.2">
      <c r="B116" s="1"/>
      <c r="C116" s="1"/>
      <c r="D116" s="1"/>
      <c r="E116" s="1" t="s">
        <v>112</v>
      </c>
      <c r="F116" s="1" t="s">
        <v>12</v>
      </c>
      <c r="G116" s="1">
        <v>3.15</v>
      </c>
      <c r="H116" s="1">
        <v>4</v>
      </c>
      <c r="I116" s="1">
        <v>12.6</v>
      </c>
      <c r="J116" s="1"/>
      <c r="K116" s="1"/>
    </row>
    <row r="117" spans="2:11" ht="38.25" x14ac:dyDescent="0.2">
      <c r="B117" s="1"/>
      <c r="C117" s="1"/>
      <c r="D117" s="1"/>
      <c r="E117" s="1" t="s">
        <v>113</v>
      </c>
      <c r="F117" s="1" t="s">
        <v>12</v>
      </c>
      <c r="G117" s="1">
        <v>43.09</v>
      </c>
      <c r="H117" s="1">
        <v>1</v>
      </c>
      <c r="I117" s="1">
        <v>43.09</v>
      </c>
      <c r="J117" s="1"/>
      <c r="K117" s="1"/>
    </row>
    <row r="118" spans="2:11" x14ac:dyDescent="0.2">
      <c r="B118" s="1"/>
      <c r="C118" s="1"/>
      <c r="D118" s="1"/>
      <c r="E118" s="1" t="s">
        <v>114</v>
      </c>
      <c r="F118" s="1" t="s">
        <v>12</v>
      </c>
      <c r="G118" s="1">
        <v>3.69</v>
      </c>
      <c r="H118" s="1">
        <v>5</v>
      </c>
      <c r="I118" s="1">
        <v>18.45</v>
      </c>
      <c r="J118" s="1"/>
      <c r="K118" s="1"/>
    </row>
    <row r="119" spans="2:11" ht="51" x14ac:dyDescent="0.2">
      <c r="B119" s="1"/>
      <c r="C119" s="1"/>
      <c r="D119" s="1"/>
      <c r="E119" s="1" t="s">
        <v>115</v>
      </c>
      <c r="F119" s="1" t="s">
        <v>12</v>
      </c>
      <c r="G119" s="1">
        <v>197.59</v>
      </c>
      <c r="H119" s="1">
        <v>1</v>
      </c>
      <c r="I119" s="1">
        <v>197.59</v>
      </c>
      <c r="J119" s="1"/>
      <c r="K119" s="1"/>
    </row>
    <row r="120" spans="2:11" ht="38.25" x14ac:dyDescent="0.2">
      <c r="B120" s="1"/>
      <c r="C120" s="1"/>
      <c r="E120" s="1" t="s">
        <v>116</v>
      </c>
      <c r="F120" s="1" t="s">
        <v>12</v>
      </c>
      <c r="G120" s="1">
        <v>86</v>
      </c>
      <c r="H120" s="1">
        <v>2</v>
      </c>
      <c r="I120" s="1">
        <v>172</v>
      </c>
      <c r="J120" s="1"/>
      <c r="K120" s="1"/>
    </row>
    <row r="121" spans="2:11" ht="51" x14ac:dyDescent="0.2">
      <c r="B121" s="1"/>
      <c r="C121" s="1"/>
      <c r="D121" s="1" t="s">
        <v>117</v>
      </c>
      <c r="E121" s="1" t="s">
        <v>118</v>
      </c>
      <c r="F121" s="1" t="s">
        <v>119</v>
      </c>
      <c r="G121" s="1">
        <v>86</v>
      </c>
      <c r="H121" s="1">
        <v>1</v>
      </c>
      <c r="I121" s="1">
        <v>86</v>
      </c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 t="s">
        <v>59</v>
      </c>
      <c r="I122" s="1">
        <f>I108+I109+I110+I111+I112+I113+I114+I115+I116+I117+I118+I119+I121</f>
        <v>2107.0099999999993</v>
      </c>
      <c r="J122" s="1"/>
      <c r="K122" s="1"/>
    </row>
    <row r="124" spans="2:11" x14ac:dyDescent="0.2">
      <c r="B124" t="s">
        <v>120</v>
      </c>
    </row>
    <row r="126" spans="2:11" x14ac:dyDescent="0.2">
      <c r="B126" t="s">
        <v>121</v>
      </c>
    </row>
    <row r="130" spans="2:9" x14ac:dyDescent="0.2">
      <c r="B130" s="43"/>
      <c r="C130" s="43"/>
      <c r="D130" s="43"/>
      <c r="E130" s="43" t="s">
        <v>122</v>
      </c>
      <c r="F130" s="43"/>
      <c r="G130" s="43"/>
      <c r="H130" s="43"/>
      <c r="I130" s="43"/>
    </row>
    <row r="131" spans="2:9" x14ac:dyDescent="0.2">
      <c r="B131" s="43"/>
      <c r="C131" s="43"/>
      <c r="D131" s="43"/>
      <c r="E131" s="43"/>
      <c r="F131" s="43"/>
      <c r="G131" s="43"/>
      <c r="H131" s="43"/>
      <c r="I131" s="43"/>
    </row>
    <row r="132" spans="2:9" x14ac:dyDescent="0.2">
      <c r="B132" s="43"/>
      <c r="C132" s="43"/>
      <c r="D132" s="43"/>
      <c r="E132" s="43"/>
      <c r="F132" s="43"/>
      <c r="G132" s="43"/>
      <c r="H132" s="43"/>
      <c r="I132" s="43"/>
    </row>
    <row r="133" spans="2:9" x14ac:dyDescent="0.2">
      <c r="B133" s="43" t="s">
        <v>98</v>
      </c>
      <c r="C133" s="43"/>
      <c r="D133" s="43"/>
      <c r="E133" s="43"/>
      <c r="F133" s="43"/>
      <c r="G133" s="43"/>
      <c r="H133" s="43"/>
      <c r="I133" s="43"/>
    </row>
    <row r="134" spans="2:9" x14ac:dyDescent="0.2">
      <c r="B134" s="43"/>
      <c r="C134" s="43"/>
      <c r="D134" s="43"/>
      <c r="E134" s="43"/>
      <c r="F134" s="43"/>
      <c r="G134" s="43"/>
      <c r="H134" s="43"/>
      <c r="I134" s="43"/>
    </row>
    <row r="135" spans="2:9" x14ac:dyDescent="0.2">
      <c r="B135" s="43"/>
      <c r="C135" s="43"/>
      <c r="D135" s="43"/>
      <c r="E135" s="43"/>
      <c r="F135" s="43"/>
      <c r="G135" s="43"/>
      <c r="H135" s="43" t="s">
        <v>123</v>
      </c>
      <c r="I135" s="43"/>
    </row>
    <row r="137" spans="2:9" ht="38.25" x14ac:dyDescent="0.2">
      <c r="B137" s="1" t="s">
        <v>2</v>
      </c>
      <c r="C137" s="1" t="s">
        <v>3</v>
      </c>
      <c r="D137" s="1" t="s">
        <v>4</v>
      </c>
      <c r="E137" s="1" t="s">
        <v>5</v>
      </c>
      <c r="F137" s="1" t="s">
        <v>6</v>
      </c>
      <c r="G137" s="1" t="s">
        <v>7</v>
      </c>
      <c r="H137" s="1" t="s">
        <v>100</v>
      </c>
      <c r="I137" s="1" t="s">
        <v>101</v>
      </c>
    </row>
    <row r="138" spans="2:9" ht="38.25" x14ac:dyDescent="0.2">
      <c r="B138" s="1" t="s">
        <v>124</v>
      </c>
      <c r="C138" s="1" t="s">
        <v>125</v>
      </c>
      <c r="D138" s="1" t="s">
        <v>12</v>
      </c>
      <c r="E138" s="1">
        <v>1682</v>
      </c>
      <c r="F138" s="1">
        <v>6</v>
      </c>
      <c r="G138" s="1">
        <v>10092</v>
      </c>
      <c r="H138" s="1"/>
      <c r="I138" s="1"/>
    </row>
    <row r="139" spans="2:9" ht="38.25" x14ac:dyDescent="0.2">
      <c r="B139" s="1"/>
      <c r="C139" s="1" t="s">
        <v>126</v>
      </c>
      <c r="D139" s="1" t="s">
        <v>12</v>
      </c>
      <c r="E139" s="1">
        <v>2633.5</v>
      </c>
      <c r="F139" s="1">
        <v>4</v>
      </c>
      <c r="G139" s="1">
        <v>10534</v>
      </c>
      <c r="H139" s="1"/>
      <c r="I139" s="1"/>
    </row>
    <row r="140" spans="2:9" x14ac:dyDescent="0.2">
      <c r="B140" s="1"/>
      <c r="C140" s="1" t="s">
        <v>127</v>
      </c>
      <c r="D140" s="1" t="s">
        <v>12</v>
      </c>
      <c r="E140" s="1">
        <v>18.88</v>
      </c>
      <c r="F140" s="1">
        <v>32</v>
      </c>
      <c r="G140" s="1">
        <v>604.16</v>
      </c>
      <c r="H140" s="1"/>
      <c r="I140" s="1"/>
    </row>
    <row r="141" spans="2:9" x14ac:dyDescent="0.2">
      <c r="B141" s="1"/>
      <c r="C141" s="1" t="s">
        <v>128</v>
      </c>
      <c r="D141" s="1" t="s">
        <v>12</v>
      </c>
      <c r="E141" s="1">
        <v>5.9</v>
      </c>
      <c r="F141" s="1">
        <v>32</v>
      </c>
      <c r="G141" s="1">
        <v>188.8</v>
      </c>
      <c r="H141" s="1"/>
      <c r="I141" s="1"/>
    </row>
    <row r="142" spans="2:9" x14ac:dyDescent="0.2">
      <c r="B142" s="1"/>
      <c r="C142" s="1" t="s">
        <v>129</v>
      </c>
      <c r="D142" s="1" t="s">
        <v>12</v>
      </c>
      <c r="E142" s="1">
        <v>2.0699999999999998</v>
      </c>
      <c r="F142" s="1">
        <v>2</v>
      </c>
      <c r="G142" s="1">
        <v>4.1399999999999997</v>
      </c>
      <c r="H142" s="1"/>
      <c r="I142" s="1"/>
    </row>
    <row r="143" spans="2:9" ht="38.25" x14ac:dyDescent="0.2">
      <c r="B143" s="1"/>
      <c r="C143" s="1" t="s">
        <v>130</v>
      </c>
      <c r="D143" s="1" t="s">
        <v>12</v>
      </c>
      <c r="E143" s="1">
        <v>1780</v>
      </c>
      <c r="F143" s="1">
        <v>0.5</v>
      </c>
      <c r="G143" s="1">
        <v>890</v>
      </c>
      <c r="H143" s="1"/>
      <c r="I143" s="1"/>
    </row>
    <row r="144" spans="2:9" ht="25.5" x14ac:dyDescent="0.2">
      <c r="B144" s="1" t="s">
        <v>131</v>
      </c>
      <c r="C144" s="1" t="s">
        <v>132</v>
      </c>
      <c r="D144" s="1" t="s">
        <v>12</v>
      </c>
      <c r="E144" s="1">
        <v>144.25</v>
      </c>
      <c r="F144" s="1">
        <v>5</v>
      </c>
      <c r="G144" s="1">
        <v>721.25</v>
      </c>
      <c r="H144" s="1"/>
      <c r="I144" s="1"/>
    </row>
    <row r="145" spans="2:9" ht="25.5" x14ac:dyDescent="0.2">
      <c r="B145" s="1" t="s">
        <v>133</v>
      </c>
      <c r="C145" s="1" t="s">
        <v>134</v>
      </c>
      <c r="D145" s="1" t="s">
        <v>12</v>
      </c>
      <c r="E145" s="1">
        <v>9.6999999999999993</v>
      </c>
      <c r="F145" s="1">
        <v>4</v>
      </c>
      <c r="G145" s="1">
        <v>38.799999999999997</v>
      </c>
      <c r="H145" s="1"/>
      <c r="I145" s="1"/>
    </row>
    <row r="146" spans="2:9" ht="25.5" x14ac:dyDescent="0.2">
      <c r="B146" s="1" t="s">
        <v>135</v>
      </c>
      <c r="C146" s="1" t="s">
        <v>136</v>
      </c>
      <c r="D146" s="1" t="s">
        <v>12</v>
      </c>
      <c r="E146" s="1">
        <v>8.6999999999999993</v>
      </c>
      <c r="F146" s="1">
        <v>3</v>
      </c>
      <c r="G146" s="1">
        <v>26.1</v>
      </c>
      <c r="H146" s="1"/>
      <c r="I146" s="1"/>
    </row>
    <row r="147" spans="2:9" x14ac:dyDescent="0.2">
      <c r="B147" s="1"/>
      <c r="C147" s="1"/>
      <c r="D147" s="1"/>
      <c r="E147" s="1"/>
      <c r="F147" s="1"/>
      <c r="G147" s="1"/>
      <c r="H147" s="1"/>
      <c r="I147" s="1"/>
    </row>
    <row r="148" spans="2:9" x14ac:dyDescent="0.2">
      <c r="B148" s="1"/>
      <c r="C148" s="1"/>
      <c r="D148" s="1"/>
      <c r="E148" s="1"/>
      <c r="F148" s="41" t="s">
        <v>59</v>
      </c>
      <c r="G148" s="41">
        <f>G138+G139+G140+G141+G142+G143+G144+G145+G146</f>
        <v>23099.249999999996</v>
      </c>
      <c r="H148" s="1"/>
      <c r="I148" s="1"/>
    </row>
    <row r="150" spans="2:9" x14ac:dyDescent="0.2">
      <c r="B150" t="s">
        <v>98</v>
      </c>
    </row>
    <row r="152" spans="2:9" x14ac:dyDescent="0.2">
      <c r="H152" t="s">
        <v>137</v>
      </c>
    </row>
    <row r="155" spans="2:9" ht="25.5" x14ac:dyDescent="0.2">
      <c r="B155" s="1" t="s">
        <v>2</v>
      </c>
      <c r="C155" s="1" t="s">
        <v>3</v>
      </c>
      <c r="D155" s="1" t="s">
        <v>4</v>
      </c>
      <c r="E155" s="1" t="s">
        <v>5</v>
      </c>
      <c r="F155" s="1" t="s">
        <v>6</v>
      </c>
      <c r="G155" s="1" t="s">
        <v>7</v>
      </c>
    </row>
    <row r="156" spans="2:9" ht="25.5" x14ac:dyDescent="0.2">
      <c r="B156" s="1" t="s">
        <v>138</v>
      </c>
      <c r="C156" s="1" t="s">
        <v>139</v>
      </c>
      <c r="D156" s="1" t="s">
        <v>12</v>
      </c>
      <c r="E156" s="1">
        <v>19.36</v>
      </c>
      <c r="F156" s="1">
        <v>4</v>
      </c>
      <c r="G156" s="1">
        <v>77.44</v>
      </c>
    </row>
    <row r="157" spans="2:9" ht="38.25" x14ac:dyDescent="0.2">
      <c r="B157" s="1" t="s">
        <v>140</v>
      </c>
      <c r="C157" s="1" t="s">
        <v>141</v>
      </c>
      <c r="D157" s="1" t="s">
        <v>12</v>
      </c>
      <c r="E157" s="1">
        <v>9.66</v>
      </c>
      <c r="F157" s="1">
        <v>5</v>
      </c>
      <c r="G157" s="1">
        <v>48.3</v>
      </c>
    </row>
    <row r="158" spans="2:9" x14ac:dyDescent="0.2">
      <c r="B158" s="1"/>
      <c r="C158" s="1" t="s">
        <v>142</v>
      </c>
      <c r="D158" s="1" t="s">
        <v>12</v>
      </c>
      <c r="E158" s="1">
        <v>46.66</v>
      </c>
      <c r="F158" s="1">
        <v>1</v>
      </c>
      <c r="G158" s="1">
        <v>46.66</v>
      </c>
    </row>
    <row r="159" spans="2:9" ht="25.5" x14ac:dyDescent="0.2">
      <c r="B159" s="1" t="s">
        <v>143</v>
      </c>
      <c r="C159" s="1" t="s">
        <v>144</v>
      </c>
      <c r="D159" s="1" t="s">
        <v>10</v>
      </c>
      <c r="E159" s="1">
        <v>72.36</v>
      </c>
      <c r="F159" s="1">
        <v>6</v>
      </c>
      <c r="G159" s="1">
        <v>434.28</v>
      </c>
    </row>
    <row r="160" spans="2:9" ht="25.5" x14ac:dyDescent="0.2">
      <c r="B160" s="1" t="s">
        <v>145</v>
      </c>
      <c r="C160" s="1" t="s">
        <v>146</v>
      </c>
      <c r="D160" s="1" t="s">
        <v>12</v>
      </c>
      <c r="E160" s="1">
        <v>2.4</v>
      </c>
      <c r="F160" s="1">
        <v>4</v>
      </c>
      <c r="G160" s="1">
        <v>9.6</v>
      </c>
    </row>
    <row r="161" spans="2:7" x14ac:dyDescent="0.2">
      <c r="B161" s="1"/>
      <c r="C161" s="1"/>
      <c r="D161" s="1"/>
      <c r="E161" s="1"/>
      <c r="F161" s="1" t="s">
        <v>59</v>
      </c>
      <c r="G161" s="1">
        <f>G156+G157+G158+G159+G160</f>
        <v>616.28</v>
      </c>
    </row>
    <row r="163" spans="2:7" x14ac:dyDescent="0.2">
      <c r="B163" t="s">
        <v>147</v>
      </c>
    </row>
    <row r="165" spans="2:7" ht="25.5" x14ac:dyDescent="0.2">
      <c r="B165" s="1" t="s">
        <v>2</v>
      </c>
      <c r="C165" s="1" t="s">
        <v>3</v>
      </c>
      <c r="D165" s="1" t="s">
        <v>4</v>
      </c>
      <c r="E165" s="1" t="s">
        <v>5</v>
      </c>
      <c r="F165" s="1" t="s">
        <v>6</v>
      </c>
      <c r="G165" s="1" t="s">
        <v>7</v>
      </c>
    </row>
    <row r="166" spans="2:7" ht="25.5" x14ac:dyDescent="0.2">
      <c r="B166" s="1" t="s">
        <v>148</v>
      </c>
      <c r="C166" s="1" t="s">
        <v>149</v>
      </c>
      <c r="D166" s="1" t="s">
        <v>12</v>
      </c>
      <c r="E166" s="1">
        <v>40.32</v>
      </c>
      <c r="F166" s="1">
        <v>1</v>
      </c>
      <c r="G166" s="1">
        <v>40.32</v>
      </c>
    </row>
    <row r="167" spans="2:7" x14ac:dyDescent="0.2">
      <c r="B167" s="4"/>
      <c r="C167" s="4" t="s">
        <v>150</v>
      </c>
      <c r="D167" s="4" t="s">
        <v>12</v>
      </c>
      <c r="E167" s="4">
        <v>129.47</v>
      </c>
      <c r="F167" s="4">
        <v>1</v>
      </c>
      <c r="G167" s="4">
        <v>129.47</v>
      </c>
    </row>
    <row r="168" spans="2:7" ht="25.5" x14ac:dyDescent="0.2">
      <c r="B168" s="44"/>
      <c r="C168" s="1" t="s">
        <v>151</v>
      </c>
      <c r="D168" s="1" t="s">
        <v>12</v>
      </c>
      <c r="E168" s="1">
        <v>150.22999999999999</v>
      </c>
      <c r="F168" s="1">
        <v>1</v>
      </c>
      <c r="G168" s="1">
        <v>150.22999999999999</v>
      </c>
    </row>
    <row r="169" spans="2:7" x14ac:dyDescent="0.2">
      <c r="B169" s="1"/>
      <c r="C169" s="1" t="s">
        <v>26</v>
      </c>
      <c r="D169" s="1" t="s">
        <v>12</v>
      </c>
      <c r="E169" s="1">
        <v>291.47000000000003</v>
      </c>
      <c r="F169" s="1">
        <v>1</v>
      </c>
      <c r="G169" s="1">
        <v>291.47000000000003</v>
      </c>
    </row>
    <row r="170" spans="2:7" ht="25.5" x14ac:dyDescent="0.2">
      <c r="B170" s="1"/>
      <c r="C170" s="1" t="s">
        <v>152</v>
      </c>
      <c r="D170" s="1" t="s">
        <v>12</v>
      </c>
      <c r="E170" s="1">
        <v>57.59</v>
      </c>
      <c r="F170" s="1">
        <v>1</v>
      </c>
      <c r="G170" s="1">
        <v>57.59</v>
      </c>
    </row>
    <row r="171" spans="2:7" x14ac:dyDescent="0.2">
      <c r="B171" s="1"/>
      <c r="C171" s="1" t="s">
        <v>153</v>
      </c>
      <c r="D171" s="1" t="s">
        <v>12</v>
      </c>
      <c r="E171" s="1">
        <v>71.61</v>
      </c>
      <c r="F171" s="1">
        <v>2</v>
      </c>
      <c r="G171" s="1">
        <v>143.22</v>
      </c>
    </row>
    <row r="172" spans="2:7" ht="63.75" x14ac:dyDescent="0.2">
      <c r="B172" s="1" t="s">
        <v>154</v>
      </c>
      <c r="C172" s="1" t="s">
        <v>141</v>
      </c>
      <c r="D172" s="1" t="s">
        <v>12</v>
      </c>
      <c r="E172" s="1">
        <v>9.66</v>
      </c>
      <c r="F172" s="1">
        <v>40</v>
      </c>
      <c r="G172" s="1">
        <v>386.4</v>
      </c>
    </row>
    <row r="173" spans="2:7" x14ac:dyDescent="0.2">
      <c r="B173" s="1"/>
      <c r="C173" s="1" t="s">
        <v>142</v>
      </c>
      <c r="D173" s="1" t="s">
        <v>12</v>
      </c>
      <c r="E173" s="1">
        <v>39.85</v>
      </c>
      <c r="F173" s="1">
        <v>10</v>
      </c>
      <c r="G173" s="1">
        <v>398.5</v>
      </c>
    </row>
    <row r="174" spans="2:7" ht="25.5" x14ac:dyDescent="0.2">
      <c r="B174" s="1" t="s">
        <v>155</v>
      </c>
      <c r="C174" s="1" t="s">
        <v>156</v>
      </c>
      <c r="D174" s="1" t="s">
        <v>10</v>
      </c>
      <c r="E174" s="1">
        <v>125</v>
      </c>
      <c r="F174" s="1">
        <v>4</v>
      </c>
      <c r="G174" s="1">
        <v>500</v>
      </c>
    </row>
    <row r="175" spans="2:7" ht="25.5" x14ac:dyDescent="0.2">
      <c r="C175" s="1" t="s">
        <v>157</v>
      </c>
      <c r="D175" s="1" t="s">
        <v>79</v>
      </c>
      <c r="E175" s="1">
        <v>49.16</v>
      </c>
      <c r="F175" s="1">
        <v>3</v>
      </c>
      <c r="G175" s="1">
        <v>147.47999999999999</v>
      </c>
    </row>
    <row r="176" spans="2:7" x14ac:dyDescent="0.2">
      <c r="B176" s="1"/>
      <c r="C176" s="1" t="s">
        <v>158</v>
      </c>
      <c r="D176" s="1" t="s">
        <v>10</v>
      </c>
      <c r="E176" s="1">
        <v>55</v>
      </c>
      <c r="F176" s="1">
        <v>3</v>
      </c>
      <c r="G176" s="1">
        <v>165</v>
      </c>
    </row>
    <row r="177" spans="2:7" x14ac:dyDescent="0.2">
      <c r="B177" s="1"/>
      <c r="C177" s="1"/>
      <c r="D177" s="1"/>
      <c r="E177" s="1"/>
      <c r="F177" s="41" t="s">
        <v>59</v>
      </c>
      <c r="G177" s="41">
        <f>G166+G168+G167+G169+G170+G171+G172+G173+G174+G175+G176</f>
        <v>2409.6799999999998</v>
      </c>
    </row>
    <row r="180" spans="2:7" x14ac:dyDescent="0.2">
      <c r="C180" s="45">
        <v>43374</v>
      </c>
    </row>
    <row r="181" spans="2:7" ht="25.5" x14ac:dyDescent="0.2">
      <c r="B181" s="1" t="s">
        <v>2</v>
      </c>
      <c r="C181" s="1" t="s">
        <v>3</v>
      </c>
      <c r="D181" s="1" t="s">
        <v>4</v>
      </c>
      <c r="E181" s="1" t="s">
        <v>5</v>
      </c>
      <c r="F181" s="1" t="s">
        <v>6</v>
      </c>
      <c r="G181" s="1" t="s">
        <v>7</v>
      </c>
    </row>
    <row r="182" spans="2:7" ht="25.5" x14ac:dyDescent="0.2">
      <c r="B182" s="1" t="s">
        <v>159</v>
      </c>
      <c r="C182" s="1" t="s">
        <v>160</v>
      </c>
      <c r="D182" s="1" t="s">
        <v>12</v>
      </c>
      <c r="E182" s="1">
        <v>306.86</v>
      </c>
      <c r="F182" s="1">
        <v>3</v>
      </c>
      <c r="G182" s="37">
        <v>920.6</v>
      </c>
    </row>
    <row r="183" spans="2:7" ht="25.5" x14ac:dyDescent="0.2">
      <c r="B183" s="1"/>
      <c r="C183" s="1" t="s">
        <v>161</v>
      </c>
      <c r="D183" s="1" t="s">
        <v>12</v>
      </c>
      <c r="E183" s="1">
        <v>69.400000000000006</v>
      </c>
      <c r="F183" s="1">
        <v>6</v>
      </c>
      <c r="G183" s="37">
        <f t="shared" ref="G183:G195" si="0">E183*F183</f>
        <v>416.40000000000003</v>
      </c>
    </row>
    <row r="184" spans="2:7" ht="38.25" x14ac:dyDescent="0.2">
      <c r="B184" s="1"/>
      <c r="C184" s="1" t="s">
        <v>162</v>
      </c>
      <c r="D184" s="1" t="s">
        <v>12</v>
      </c>
      <c r="E184" s="1">
        <v>150.22999999999999</v>
      </c>
      <c r="F184" s="1">
        <v>9</v>
      </c>
      <c r="G184" s="37">
        <f t="shared" si="0"/>
        <v>1352.07</v>
      </c>
    </row>
    <row r="185" spans="2:7" ht="25.5" x14ac:dyDescent="0.2">
      <c r="B185" s="1"/>
      <c r="C185" s="1" t="s">
        <v>163</v>
      </c>
      <c r="D185" s="1" t="s">
        <v>12</v>
      </c>
      <c r="E185" s="1">
        <v>263.14999999999998</v>
      </c>
      <c r="F185" s="1">
        <v>5</v>
      </c>
      <c r="G185" s="37">
        <f t="shared" si="0"/>
        <v>1315.75</v>
      </c>
    </row>
    <row r="186" spans="2:7" ht="25.5" x14ac:dyDescent="0.2">
      <c r="B186" s="1"/>
      <c r="C186" s="1" t="s">
        <v>164</v>
      </c>
      <c r="D186" s="1" t="s">
        <v>12</v>
      </c>
      <c r="E186" s="1">
        <v>67.52</v>
      </c>
      <c r="F186" s="1">
        <v>6</v>
      </c>
      <c r="G186" s="37">
        <f t="shared" si="0"/>
        <v>405.12</v>
      </c>
    </row>
    <row r="187" spans="2:7" ht="25.5" x14ac:dyDescent="0.2">
      <c r="B187" s="1"/>
      <c r="C187" s="1" t="s">
        <v>165</v>
      </c>
      <c r="D187" s="1" t="s">
        <v>12</v>
      </c>
      <c r="E187" s="1">
        <v>100.15</v>
      </c>
      <c r="F187" s="1">
        <v>5</v>
      </c>
      <c r="G187" s="37">
        <f t="shared" si="0"/>
        <v>500.75</v>
      </c>
    </row>
    <row r="188" spans="2:7" ht="25.5" x14ac:dyDescent="0.2">
      <c r="B188" s="1"/>
      <c r="C188" s="1" t="s">
        <v>166</v>
      </c>
      <c r="D188" s="1" t="s">
        <v>12</v>
      </c>
      <c r="E188" s="1">
        <v>63.97</v>
      </c>
      <c r="F188" s="1">
        <v>2</v>
      </c>
      <c r="G188" s="37">
        <f t="shared" si="0"/>
        <v>127.94</v>
      </c>
    </row>
    <row r="189" spans="2:7" x14ac:dyDescent="0.2">
      <c r="B189" s="1"/>
      <c r="C189" s="1" t="s">
        <v>167</v>
      </c>
      <c r="D189" s="1" t="s">
        <v>12</v>
      </c>
      <c r="E189" s="1">
        <v>28.85</v>
      </c>
      <c r="F189" s="1">
        <v>1</v>
      </c>
      <c r="G189" s="37">
        <f t="shared" si="0"/>
        <v>28.85</v>
      </c>
    </row>
    <row r="190" spans="2:7" x14ac:dyDescent="0.2">
      <c r="B190" s="1"/>
      <c r="C190" s="1" t="s">
        <v>168</v>
      </c>
      <c r="D190" s="1" t="s">
        <v>12</v>
      </c>
      <c r="E190" s="1">
        <v>129.47</v>
      </c>
      <c r="F190" s="1">
        <v>8</v>
      </c>
      <c r="G190" s="37">
        <f t="shared" si="0"/>
        <v>1035.76</v>
      </c>
    </row>
    <row r="191" spans="2:7" ht="25.5" x14ac:dyDescent="0.2">
      <c r="B191" s="1"/>
      <c r="C191" s="1" t="s">
        <v>169</v>
      </c>
      <c r="D191" s="1" t="s">
        <v>12</v>
      </c>
      <c r="E191" s="1">
        <v>75.099999999999994</v>
      </c>
      <c r="F191" s="1">
        <v>1</v>
      </c>
      <c r="G191" s="37">
        <f t="shared" si="0"/>
        <v>75.099999999999994</v>
      </c>
    </row>
    <row r="192" spans="2:7" ht="25.5" x14ac:dyDescent="0.2">
      <c r="B192" s="1"/>
      <c r="C192" s="1" t="s">
        <v>170</v>
      </c>
      <c r="D192" s="1" t="s">
        <v>12</v>
      </c>
      <c r="E192" s="1">
        <v>56.9</v>
      </c>
      <c r="F192" s="1">
        <v>5</v>
      </c>
      <c r="G192" s="37">
        <v>285.24</v>
      </c>
    </row>
    <row r="193" spans="2:7" x14ac:dyDescent="0.2">
      <c r="B193" s="1"/>
      <c r="C193" s="1" t="s">
        <v>171</v>
      </c>
      <c r="D193" s="1" t="s">
        <v>12</v>
      </c>
      <c r="E193" s="1">
        <v>458</v>
      </c>
      <c r="F193" s="1">
        <v>1</v>
      </c>
      <c r="G193" s="37">
        <f t="shared" si="0"/>
        <v>458</v>
      </c>
    </row>
    <row r="194" spans="2:7" ht="25.5" x14ac:dyDescent="0.2">
      <c r="B194" s="1" t="s">
        <v>172</v>
      </c>
      <c r="C194" s="1" t="s">
        <v>134</v>
      </c>
      <c r="D194" s="1" t="s">
        <v>12</v>
      </c>
      <c r="E194" s="1">
        <v>9.42</v>
      </c>
      <c r="F194" s="1">
        <v>20</v>
      </c>
      <c r="G194" s="37">
        <f t="shared" si="0"/>
        <v>188.4</v>
      </c>
    </row>
    <row r="195" spans="2:7" ht="25.5" x14ac:dyDescent="0.2">
      <c r="B195" s="1" t="s">
        <v>173</v>
      </c>
      <c r="C195" s="1" t="s">
        <v>174</v>
      </c>
      <c r="D195" s="1" t="s">
        <v>12</v>
      </c>
      <c r="E195" s="1">
        <v>39.85</v>
      </c>
      <c r="F195" s="1">
        <v>6</v>
      </c>
      <c r="G195" s="37">
        <f t="shared" si="0"/>
        <v>239.10000000000002</v>
      </c>
    </row>
    <row r="196" spans="2:7" x14ac:dyDescent="0.2">
      <c r="B196" s="1"/>
      <c r="C196" s="1"/>
      <c r="D196" s="1"/>
      <c r="E196" s="1"/>
      <c r="F196" s="41" t="s">
        <v>39</v>
      </c>
      <c r="G196" s="42">
        <f>SUM(G182:G195)</f>
        <v>7349.08</v>
      </c>
    </row>
    <row r="200" spans="2:7" x14ac:dyDescent="0.2">
      <c r="C200" s="46">
        <v>43405</v>
      </c>
    </row>
    <row r="201" spans="2:7" ht="25.5" x14ac:dyDescent="0.2">
      <c r="B201" s="1" t="s">
        <v>2</v>
      </c>
      <c r="C201" s="1" t="s">
        <v>3</v>
      </c>
      <c r="D201" s="1" t="s">
        <v>4</v>
      </c>
      <c r="E201" s="1" t="s">
        <v>5</v>
      </c>
      <c r="F201" s="1" t="s">
        <v>6</v>
      </c>
      <c r="G201" s="1" t="s">
        <v>7</v>
      </c>
    </row>
    <row r="202" spans="2:7" ht="25.5" x14ac:dyDescent="0.2">
      <c r="B202" s="1" t="s">
        <v>175</v>
      </c>
      <c r="C202" s="1" t="s">
        <v>176</v>
      </c>
      <c r="D202" s="1" t="s">
        <v>12</v>
      </c>
      <c r="E202" s="1">
        <v>10</v>
      </c>
      <c r="F202" s="1">
        <v>5</v>
      </c>
      <c r="G202" s="37">
        <v>50</v>
      </c>
    </row>
    <row r="203" spans="2:7" ht="25.5" x14ac:dyDescent="0.2">
      <c r="B203" s="1" t="s">
        <v>177</v>
      </c>
      <c r="C203" s="1" t="s">
        <v>156</v>
      </c>
      <c r="D203" s="1" t="s">
        <v>10</v>
      </c>
      <c r="E203" s="1">
        <v>125</v>
      </c>
      <c r="F203" s="1">
        <v>10</v>
      </c>
      <c r="G203" s="37">
        <v>1250</v>
      </c>
    </row>
    <row r="204" spans="2:7" x14ac:dyDescent="0.2">
      <c r="B204" s="1"/>
      <c r="C204" s="1" t="s">
        <v>178</v>
      </c>
      <c r="D204" s="1" t="s">
        <v>16</v>
      </c>
      <c r="E204" s="1">
        <v>106.66</v>
      </c>
      <c r="F204" s="1">
        <v>6</v>
      </c>
      <c r="G204" s="37">
        <v>640</v>
      </c>
    </row>
    <row r="205" spans="2:7" x14ac:dyDescent="0.2">
      <c r="B205" s="1"/>
      <c r="C205" s="1" t="s">
        <v>179</v>
      </c>
      <c r="D205" s="1" t="s">
        <v>16</v>
      </c>
      <c r="E205" s="1">
        <v>342.06</v>
      </c>
      <c r="F205" s="1">
        <v>10</v>
      </c>
      <c r="G205" s="37">
        <v>3420.6</v>
      </c>
    </row>
    <row r="206" spans="2:7" x14ac:dyDescent="0.2">
      <c r="B206" s="1"/>
      <c r="C206" s="1" t="s">
        <v>180</v>
      </c>
      <c r="D206" s="1" t="s">
        <v>16</v>
      </c>
      <c r="E206" s="1">
        <v>183.69</v>
      </c>
      <c r="F206" s="1">
        <v>7.3</v>
      </c>
      <c r="G206" s="37">
        <v>1341</v>
      </c>
    </row>
    <row r="207" spans="2:7" ht="25.5" x14ac:dyDescent="0.2">
      <c r="B207" s="1" t="s">
        <v>181</v>
      </c>
      <c r="C207" s="1" t="s">
        <v>182</v>
      </c>
      <c r="D207" s="1" t="s">
        <v>12</v>
      </c>
      <c r="E207" s="1">
        <v>168</v>
      </c>
      <c r="F207" s="1">
        <v>1</v>
      </c>
      <c r="G207" s="37">
        <v>168</v>
      </c>
    </row>
    <row r="208" spans="2:7" x14ac:dyDescent="0.2">
      <c r="B208" s="1"/>
      <c r="C208" s="1"/>
      <c r="D208" s="1"/>
      <c r="E208" s="1"/>
      <c r="F208" s="1"/>
      <c r="G208" s="37"/>
    </row>
    <row r="209" spans="2:7" x14ac:dyDescent="0.2">
      <c r="B209" s="1"/>
      <c r="C209" s="1"/>
      <c r="D209" s="1"/>
      <c r="E209" s="1"/>
      <c r="F209" s="41" t="s">
        <v>59</v>
      </c>
      <c r="G209" s="42">
        <f>SUM(G202:G208)</f>
        <v>6869.6</v>
      </c>
    </row>
    <row r="211" spans="2:7" x14ac:dyDescent="0.2">
      <c r="C211" s="46">
        <v>43435</v>
      </c>
    </row>
    <row r="212" spans="2:7" ht="25.5" x14ac:dyDescent="0.2">
      <c r="B212" s="1" t="s">
        <v>2</v>
      </c>
      <c r="C212" s="1" t="s">
        <v>3</v>
      </c>
      <c r="D212" s="1" t="s">
        <v>4</v>
      </c>
      <c r="E212" s="1" t="s">
        <v>5</v>
      </c>
      <c r="F212" s="1" t="s">
        <v>6</v>
      </c>
      <c r="G212" s="1" t="s">
        <v>7</v>
      </c>
    </row>
    <row r="213" spans="2:7" ht="38.25" x14ac:dyDescent="0.2">
      <c r="B213" s="1" t="s">
        <v>183</v>
      </c>
      <c r="C213" s="1" t="s">
        <v>184</v>
      </c>
      <c r="D213" s="1" t="s">
        <v>12</v>
      </c>
      <c r="E213" s="37">
        <v>17.3</v>
      </c>
      <c r="F213" s="37">
        <v>15</v>
      </c>
      <c r="G213" s="37">
        <v>259.5</v>
      </c>
    </row>
    <row r="214" spans="2:7" ht="38.25" x14ac:dyDescent="0.2">
      <c r="B214" s="1" t="s">
        <v>185</v>
      </c>
      <c r="C214" s="1" t="s">
        <v>186</v>
      </c>
      <c r="D214" s="1" t="s">
        <v>12</v>
      </c>
      <c r="E214" s="37">
        <v>33</v>
      </c>
      <c r="F214" s="37">
        <v>3</v>
      </c>
      <c r="G214" s="37">
        <v>99</v>
      </c>
    </row>
    <row r="215" spans="2:7" ht="25.5" x14ac:dyDescent="0.2">
      <c r="B215" s="1"/>
      <c r="C215" s="1" t="s">
        <v>187</v>
      </c>
      <c r="D215" s="1" t="s">
        <v>16</v>
      </c>
      <c r="E215" s="37">
        <v>2</v>
      </c>
      <c r="F215" s="37">
        <v>6</v>
      </c>
      <c r="G215" s="37">
        <v>12</v>
      </c>
    </row>
    <row r="216" spans="2:7" x14ac:dyDescent="0.2">
      <c r="B216" s="1" t="s">
        <v>188</v>
      </c>
      <c r="C216" s="1" t="s">
        <v>189</v>
      </c>
      <c r="D216" s="1" t="s">
        <v>190</v>
      </c>
      <c r="E216" s="37">
        <v>455</v>
      </c>
      <c r="F216" s="37">
        <v>0.9</v>
      </c>
      <c r="G216" s="37">
        <v>409.5</v>
      </c>
    </row>
    <row r="217" spans="2:7" x14ac:dyDescent="0.2">
      <c r="B217" s="1"/>
      <c r="C217" s="1" t="s">
        <v>191</v>
      </c>
      <c r="D217" s="1" t="s">
        <v>10</v>
      </c>
      <c r="E217" s="1">
        <v>6.65</v>
      </c>
      <c r="F217" s="1">
        <v>30</v>
      </c>
      <c r="G217" s="37">
        <f>F217*E217</f>
        <v>199.5</v>
      </c>
    </row>
    <row r="218" spans="2:7" ht="25.5" x14ac:dyDescent="0.2">
      <c r="B218" s="1" t="s">
        <v>192</v>
      </c>
      <c r="C218" s="1" t="s">
        <v>193</v>
      </c>
      <c r="D218" s="1" t="s">
        <v>12</v>
      </c>
      <c r="E218" s="1">
        <v>38.880000000000003</v>
      </c>
      <c r="F218" s="1">
        <v>10</v>
      </c>
      <c r="G218" s="37">
        <f>F218*E218</f>
        <v>388.8</v>
      </c>
    </row>
    <row r="219" spans="2:7" x14ac:dyDescent="0.2">
      <c r="B219" s="1"/>
      <c r="C219" s="1"/>
      <c r="D219" s="1"/>
      <c r="E219" s="1"/>
      <c r="F219" s="42" t="s">
        <v>59</v>
      </c>
      <c r="G219" s="42">
        <f>SUM(G213:G218)</f>
        <v>1368.3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 26,1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2019-03-20T06:53:25Z</dcterms:created>
  <dcterms:modified xsi:type="dcterms:W3CDTF">2019-03-20T06:53:38Z</dcterms:modified>
</cp:coreProperties>
</file>